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사용자\Desktop\계약\(진행중) 동북권ICT이노베이션스퀘어(ICT콤플렉스) 통신공사\01. 입찰공고\"/>
    </mc:Choice>
  </mc:AlternateContent>
  <xr:revisionPtr revIDLastSave="0" documentId="13_ncr:1_{344F1FE7-3AE7-446B-B136-CDD21A443975}" xr6:coauthVersionLast="47" xr6:coauthVersionMax="47" xr10:uidLastSave="{00000000-0000-0000-0000-000000000000}"/>
  <bookViews>
    <workbookView xWindow="-120" yWindow="-120" windowWidth="29040" windowHeight="15720" tabRatio="908" xr2:uid="{00000000-000D-0000-FFFF-FFFF00000000}"/>
  </bookViews>
  <sheets>
    <sheet name="갑지" sheetId="196" r:id="rId1"/>
    <sheet name="원가계산" sheetId="186" r:id="rId2"/>
    <sheet name="집계표" sheetId="239" r:id="rId3"/>
    <sheet name="내역서" sheetId="23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">#REF!</definedName>
    <definedName name="__IntlFixup" hidden="1">TRUE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arse_In" hidden="1">#REF!</definedName>
    <definedName name="_Parse_Out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" hidden="1">[1]내역서!#REF!</definedName>
    <definedName name="aaa" hidden="1">"41JLQUL0YNPVK3OX98UIGJGNP"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bb" hidden="1">[1]내역서!#REF!</definedName>
    <definedName name="dataww" hidden="1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" hidden="1">{#N/A,#N/A,FALSE,"단가표지"}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HFH" hidden="1">[2]수량산출!$A$1:$A$8561</definedName>
    <definedName name="FHFK" hidden="1">[2]수량산출!#REF!</definedName>
    <definedName name="GEMCO" hidden="1">#REF!</definedName>
    <definedName name="gfgdfg" hidden="1">[3]차액보증!#REF!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ardwar" hidden="1">[4]Sheet3!#REF!</definedName>
    <definedName name="HTML_CodePage" hidden="1">949</definedName>
    <definedName name="HTML_Control" hidden="1">{"'전체현황'!$A$18:$K$43","'전체현황'!$F$15"}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[5]날개벽수량표!#REF!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" hidden="1">[6]날개벽수량표!#REF!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kk" hidden="1">[7]날개벽수량표!#REF!</definedName>
    <definedName name="ktf" hidden="1">#REF!</definedName>
    <definedName name="kty" hidden="1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hidden="1">#REF!</definedName>
    <definedName name="OPOP" hidden="1">[8]수량산출!#REF!</definedName>
    <definedName name="OPP" hidden="1">#REF!</definedName>
    <definedName name="OPPP" hidden="1">[9]수량산출!$A$3:$H$8539</definedName>
    <definedName name="_xlnm.Print_Area" localSheetId="0">갑지!$A$1:$I$21</definedName>
    <definedName name="_xlnm.Print_Area" localSheetId="3">내역서!$A$1:$M$52</definedName>
    <definedName name="_xlnm.Print_Area" localSheetId="1">원가계산!$A$1:$H$31</definedName>
    <definedName name="_xlnm.Print_Area" localSheetId="2">집계표!$A$1:$M$28</definedName>
    <definedName name="_xlnm.Print_Titles" localSheetId="3">내역서!$1:$4</definedName>
    <definedName name="_xlnm.Print_Titles" localSheetId="2">집계표!$1:$4</definedName>
    <definedName name="qw" hidden="1">{#N/A,#N/A,FALSE,"단가표지"}</definedName>
    <definedName name="RK" hidden="1">[2]수량산출!#REF!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ss" hidden="1">#REF!</definedName>
    <definedName name="TTTT" hidden="1">#REF!</definedName>
    <definedName name="whekd" hidden="1">{#N/A,#N/A,FALSE,"포장단가"}</definedName>
    <definedName name="wm.조골재1" hidden="1">{#N/A,#N/A,FALSE,"조골재"}</definedName>
    <definedName name="woogi" hidden="1">#REF!</definedName>
    <definedName name="woogi2" hidden="1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w" hidden="1">[1]내역서!#REF!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F74ED08_7DE6_11D4_BC29_005004C1F3AD_.wvu.PrintTitles" hidden="1">#REF!</definedName>
    <definedName name="zx" hidden="1">[10]사통!#REF!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아" hidden="1">[11]수량산출!#REF!</definedName>
    <definedName name="간지100" hidden="1">{#N/A,#N/A,TRUE,"대가1"}</definedName>
    <definedName name="간지101" hidden="1">{#N/A,#N/A,TRUE,"대가1"}</definedName>
    <definedName name="간지4444" hidden="1">{#N/A,#N/A,TRUE,"대가1"}</definedName>
    <definedName name="간지555" hidden="1">{#N/A,#N/A,TRUE,"대가1"}</definedName>
    <definedName name="간지6666" hidden="1">{#N/A,#N/A,TRUE,"대가1"}</definedName>
    <definedName name="간지888" hidden="1">{#N/A,#N/A,TRUE,"대가1"}</definedName>
    <definedName name="간지999" hidden="1">{#N/A,#N/A,TRUE,"대가1"}</definedName>
    <definedName name="갑지" hidden="1">{#N/A,#N/A,TRUE,"대가1"}</definedName>
    <definedName name="갑지2" hidden="1">{#N/A,#N/A,TRUE,"대가1"}</definedName>
    <definedName name="갑지333" hidden="1">{#N/A,#N/A,TRUE,"대가1"}</definedName>
    <definedName name="갑지777" hidden="1">{#N/A,#N/A,TRUE,"대가1"}</definedName>
    <definedName name="강아지" hidden="1">#REF!</definedName>
    <definedName name="거ㅏ" hidden="1">[12]수량산출!$A$3:$H$8539</definedName>
    <definedName name="건축원가" hidden="1">[13]전기!$B$4:$B$163</definedName>
    <definedName name="겨격" hidden="1">#REF!</definedName>
    <definedName name="결표지" hidden="1">{#N/A,#N/A,FALSE,"표지"}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통가설" hidden="1">#REF!</definedName>
    <definedName name="관급조달" hidden="1">{#N/A,#N/A,FALSE,"Sheet1"}</definedName>
    <definedName name="구산갑지" hidden="1">#REF!</definedName>
    <definedName name="구조물공" hidden="1">#REF!</definedName>
    <definedName name="기기" hidden="1">#REF!</definedName>
    <definedName name="김김김" hidden="1">{#N/A,#N/A,FALSE,"속도"}</definedName>
    <definedName name="ㄴㄴㄴ" hidden="1">#REF!</definedName>
    <definedName name="ㄴㅁㄹㅈㄹ" hidden="1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[4]Sheet3!#REF!</definedName>
    <definedName name="내역서" hidden="1">{#N/A,#N/A,FALSE,"Sheet1"}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냉전" hidden="1">{#N/A,#N/A,FALSE,"Sheet1"}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ㅎㄹㅇ" hidden="1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경설비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덕흥흥건축" hidden="1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hidden="1">[14]차액보증!#REF!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hidden="1">[9]수량산출!$A$3:$H$8539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박창수" hidden="1">{#N/A,#N/A,FALSE,"표지"}</definedName>
    <definedName name="반사" hidden="1">{#N/A,#N/A,FALSE,"포장단가"}</definedName>
    <definedName name="변경" hidden="1">{#N/A,#N/A,FALSE,"포장단가"}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기내역" hidden="1">{#N/A,#N/A,TRUE,"대가1"}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ㅅ" hidden="1">#REF!</definedName>
    <definedName name="ㅅㅅㅆㅆㅆ" hidden="1">{#N/A,#N/A,FALSE,"표지"}</definedName>
    <definedName name="삼우설비" hidden="1">#REF!</definedName>
    <definedName name="설" hidden="1">[15]건축공사!#REF!</definedName>
    <definedName name="설변사유" hidden="1">{#N/A,#N/A,TRUE,"1";#N/A,#N/A,TRUE,"2";#N/A,#N/A,TRUE,"3";#N/A,#N/A,TRUE,"4";#N/A,#N/A,TRUE,"5";#N/A,#N/A,TRUE,"6";#N/A,#N/A,TRUE,"7"}</definedName>
    <definedName name="소천" hidden="1">{#N/A,#N/A,FALSE,"포장단가"}</definedName>
    <definedName name="수비" hidden="1">{#N/A,#N/A,FALSE,"포장단가"}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" hidden="1">{#N/A,#N/A,FALSE,"포장단가"}</definedName>
    <definedName name="ㅇㄹ" hidden="1">#REF!</definedName>
    <definedName name="ㅇㄹ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ㅣㄴ이ㅏ러ㅣ" hidden="1">{#N/A,#N/A,FALSE,"Sheet1"}</definedName>
    <definedName name="ㅇㅁㄻ" hidden="1">{#N/A,#N/A,FALSE,"Sheet1"}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암거" hidden="1">#REF!</definedName>
    <definedName name="암거날개벽" hidden="1">[16]덕전리!#REF!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4월분" hidden="1">{#N/A,#N/A,TRUE,"1";#N/A,#N/A,TRUE,"2";#N/A,#N/A,TRUE,"3";#N/A,#N/A,TRUE,"4";#N/A,#N/A,TRUE,"5";#N/A,#N/A,TRUE,"6";#N/A,#N/A,TRUE,"7"}</definedName>
    <definedName name="오배수" hidden="1">{#N/A,#N/A,TRUE,"천상그린44PY"}</definedName>
    <definedName name="오배수입상" hidden="1">{#N/A,#N/A,TRUE,"천상그린44PY"}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1.85" hidden="1">{#N/A,#N/A,FALSE,"포장단가"}</definedName>
    <definedName name="외주의뢰1" hidden="1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종훈" hidden="1">[13]전기!$A$4:$A$163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자재단가근거" hidden="1">#REF!</definedName>
    <definedName name="전기" hidden="1">[17]건축공사!#REF!</definedName>
    <definedName name="전기공사" hidden="1">[17]건축공사!#REF!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품2" hidden="1">{#N/A,#N/A,FALSE,"포장단가"}</definedName>
    <definedName name="찰샇기" hidden="1">#REF!</definedName>
    <definedName name="총공" hidden="1">{#N/A,#N/A,FALSE,"운반시간"}</definedName>
    <definedName name="토목설계" hidden="1">{#N/A,#N/A,FALSE,"골재소요량";#N/A,#N/A,FALSE,"골재소요량"}</definedName>
    <definedName name="토적표" hidden="1">#REF!</definedName>
    <definedName name="토적표01" hidden="1">#REF!</definedName>
    <definedName name="파일" hidden="1">#REF!</definedName>
    <definedName name="표지" hidden="1">#REF!</definedName>
    <definedName name="표지2" hidden="1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전" hidden="1">#REF!</definedName>
    <definedName name="휴천수" hidden="1">{#N/A,#N/A,FALSE,"포장단가"}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[7]날개벽수량표!#REF!</definedName>
    <definedName name="ㅛㅛㅛㅛ" hidden="1">[18]수량산출!$A$1:$A$8561</definedName>
    <definedName name="ㅜ" hidden="1">[9]수량산출!#REF!</definedName>
    <definedName name="ㅠ뮤ㅐ" hidden="1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 iterate="1"/>
</workbook>
</file>

<file path=xl/calcChain.xml><?xml version="1.0" encoding="utf-8"?>
<calcChain xmlns="http://schemas.openxmlformats.org/spreadsheetml/2006/main">
  <c r="AV52" i="238" l="1"/>
  <c r="AW52" i="238"/>
  <c r="AX52" i="238"/>
  <c r="AY52" i="238"/>
  <c r="O46" i="238"/>
  <c r="S46" i="238"/>
  <c r="T46" i="238"/>
  <c r="U46" i="238"/>
  <c r="V46" i="238"/>
  <c r="W46" i="238"/>
  <c r="X46" i="238"/>
  <c r="Y46" i="238"/>
  <c r="Z46" i="238"/>
  <c r="AA46" i="238"/>
  <c r="AB46" i="238"/>
  <c r="AC46" i="238"/>
  <c r="AD46" i="238"/>
  <c r="AE46" i="238"/>
  <c r="AF46" i="238"/>
  <c r="AG46" i="238"/>
  <c r="AH46" i="238"/>
  <c r="AI46" i="238"/>
  <c r="AJ46" i="238"/>
  <c r="AK46" i="238"/>
  <c r="AL46" i="238"/>
  <c r="AM46" i="238"/>
  <c r="AN46" i="238"/>
  <c r="AO46" i="238"/>
  <c r="AP46" i="238"/>
  <c r="AQ46" i="238"/>
  <c r="AR46" i="238"/>
  <c r="AS46" i="238"/>
  <c r="AT46" i="238"/>
  <c r="AU46" i="238"/>
  <c r="O45" i="238"/>
  <c r="S45" i="238"/>
  <c r="T45" i="238"/>
  <c r="U45" i="238"/>
  <c r="V45" i="238"/>
  <c r="W45" i="238"/>
  <c r="X45" i="238"/>
  <c r="Y45" i="238"/>
  <c r="Z45" i="238"/>
  <c r="AA45" i="238"/>
  <c r="AB45" i="238"/>
  <c r="AC45" i="238"/>
  <c r="AD45" i="238"/>
  <c r="AE45" i="238"/>
  <c r="AF45" i="238"/>
  <c r="AG45" i="238"/>
  <c r="AH45" i="238"/>
  <c r="AI45" i="238"/>
  <c r="AJ45" i="238"/>
  <c r="AK45" i="238"/>
  <c r="AL45" i="238"/>
  <c r="AM45" i="238"/>
  <c r="AN45" i="238"/>
  <c r="AO45" i="238"/>
  <c r="AP45" i="238"/>
  <c r="AQ45" i="238"/>
  <c r="AR45" i="238"/>
  <c r="AS45" i="238"/>
  <c r="AT45" i="238"/>
  <c r="AU45" i="238"/>
  <c r="O44" i="238"/>
  <c r="S44" i="238"/>
  <c r="T44" i="238"/>
  <c r="U44" i="238"/>
  <c r="V44" i="238"/>
  <c r="W44" i="238"/>
  <c r="X44" i="238"/>
  <c r="Y44" i="238"/>
  <c r="Z44" i="238"/>
  <c r="AA44" i="238"/>
  <c r="AB44" i="238"/>
  <c r="AC44" i="238"/>
  <c r="AD44" i="238"/>
  <c r="AE44" i="238"/>
  <c r="AF44" i="238"/>
  <c r="AG44" i="238"/>
  <c r="AH44" i="238"/>
  <c r="AI44" i="238"/>
  <c r="AJ44" i="238"/>
  <c r="AK44" i="238"/>
  <c r="AL44" i="238"/>
  <c r="AM44" i="238"/>
  <c r="AN44" i="238"/>
  <c r="AO44" i="238"/>
  <c r="AP44" i="238"/>
  <c r="AQ44" i="238"/>
  <c r="AR44" i="238"/>
  <c r="AS44" i="238"/>
  <c r="AT44" i="238"/>
  <c r="AU44" i="238"/>
  <c r="O43" i="238"/>
  <c r="S43" i="238"/>
  <c r="T43" i="238"/>
  <c r="U43" i="238"/>
  <c r="V43" i="238"/>
  <c r="W43" i="238"/>
  <c r="X43" i="238"/>
  <c r="Y43" i="238"/>
  <c r="Z43" i="238"/>
  <c r="AA43" i="238"/>
  <c r="AB43" i="238"/>
  <c r="AC43" i="238"/>
  <c r="AD43" i="238"/>
  <c r="AE43" i="238"/>
  <c r="AF43" i="238"/>
  <c r="AG43" i="238"/>
  <c r="AH43" i="238"/>
  <c r="AI43" i="238"/>
  <c r="AJ43" i="238"/>
  <c r="AK43" i="238"/>
  <c r="AL43" i="238"/>
  <c r="AM43" i="238"/>
  <c r="AN43" i="238"/>
  <c r="AO43" i="238"/>
  <c r="AP43" i="238"/>
  <c r="AQ43" i="238"/>
  <c r="AR43" i="238"/>
  <c r="AS43" i="238"/>
  <c r="AT43" i="238"/>
  <c r="AU43" i="238"/>
  <c r="O42" i="238"/>
  <c r="S42" i="238"/>
  <c r="T42" i="238"/>
  <c r="U42" i="238"/>
  <c r="V42" i="238"/>
  <c r="W42" i="238"/>
  <c r="X42" i="238"/>
  <c r="Y42" i="238"/>
  <c r="Z42" i="238"/>
  <c r="AA42" i="238"/>
  <c r="AB42" i="238"/>
  <c r="AC42" i="238"/>
  <c r="AD42" i="238"/>
  <c r="AE42" i="238"/>
  <c r="AF42" i="238"/>
  <c r="AG42" i="238"/>
  <c r="AH42" i="238"/>
  <c r="AI42" i="238"/>
  <c r="AJ42" i="238"/>
  <c r="AK42" i="238"/>
  <c r="AL42" i="238"/>
  <c r="AM42" i="238"/>
  <c r="AN42" i="238"/>
  <c r="AO42" i="238"/>
  <c r="AP42" i="238"/>
  <c r="AQ42" i="238"/>
  <c r="AR42" i="238"/>
  <c r="AS42" i="238"/>
  <c r="AT42" i="238"/>
  <c r="AU42" i="238"/>
  <c r="B41" i="238"/>
  <c r="O41" i="238"/>
  <c r="R41" i="238"/>
  <c r="S41" i="238"/>
  <c r="T41" i="238"/>
  <c r="U41" i="238"/>
  <c r="V41" i="238"/>
  <c r="W41" i="238"/>
  <c r="X41" i="238"/>
  <c r="Y41" i="238"/>
  <c r="Z41" i="238"/>
  <c r="AA41" i="238"/>
  <c r="AB41" i="238"/>
  <c r="AC41" i="238"/>
  <c r="AD41" i="238"/>
  <c r="AE41" i="238"/>
  <c r="AF41" i="238"/>
  <c r="AG41" i="238"/>
  <c r="AH41" i="238"/>
  <c r="AI41" i="238"/>
  <c r="AJ41" i="238"/>
  <c r="AK41" i="238"/>
  <c r="AL41" i="238"/>
  <c r="AM41" i="238"/>
  <c r="AN41" i="238"/>
  <c r="AO41" i="238"/>
  <c r="AP41" i="238"/>
  <c r="AQ41" i="238"/>
  <c r="AR41" i="238"/>
  <c r="AS41" i="238"/>
  <c r="AT41" i="238"/>
  <c r="AU41" i="238"/>
  <c r="R40" i="238"/>
  <c r="O40" i="238"/>
  <c r="S40" i="238"/>
  <c r="T40" i="238"/>
  <c r="U40" i="238"/>
  <c r="V40" i="238"/>
  <c r="W40" i="238"/>
  <c r="X40" i="238"/>
  <c r="Y40" i="238"/>
  <c r="Z40" i="238"/>
  <c r="AA40" i="238"/>
  <c r="AB40" i="238"/>
  <c r="AC40" i="238"/>
  <c r="AD40" i="238"/>
  <c r="AE40" i="238"/>
  <c r="AF40" i="238"/>
  <c r="AG40" i="238"/>
  <c r="AH40" i="238"/>
  <c r="AI40" i="238"/>
  <c r="AJ40" i="238"/>
  <c r="AK40" i="238"/>
  <c r="AL40" i="238"/>
  <c r="AM40" i="238"/>
  <c r="AN40" i="238"/>
  <c r="AO40" i="238"/>
  <c r="AP40" i="238"/>
  <c r="AQ40" i="238"/>
  <c r="AR40" i="238"/>
  <c r="AS40" i="238"/>
  <c r="AT40" i="238"/>
  <c r="AU40" i="238"/>
  <c r="O39" i="238"/>
  <c r="S39" i="238"/>
  <c r="T39" i="238"/>
  <c r="U39" i="238"/>
  <c r="V39" i="238"/>
  <c r="W39" i="238"/>
  <c r="X39" i="238"/>
  <c r="Y39" i="238"/>
  <c r="Z39" i="238"/>
  <c r="AA39" i="238"/>
  <c r="AB39" i="238"/>
  <c r="AC39" i="238"/>
  <c r="AD39" i="238"/>
  <c r="AE39" i="238"/>
  <c r="AF39" i="238"/>
  <c r="AG39" i="238"/>
  <c r="AH39" i="238"/>
  <c r="AI39" i="238"/>
  <c r="AJ39" i="238"/>
  <c r="AK39" i="238"/>
  <c r="AL39" i="238"/>
  <c r="AM39" i="238"/>
  <c r="AN39" i="238"/>
  <c r="AO39" i="238"/>
  <c r="AP39" i="238"/>
  <c r="AQ39" i="238"/>
  <c r="AR39" i="238"/>
  <c r="AS39" i="238"/>
  <c r="AT39" i="238"/>
  <c r="AU39" i="238"/>
  <c r="O38" i="238"/>
  <c r="S38" i="238"/>
  <c r="T38" i="238"/>
  <c r="U38" i="238"/>
  <c r="V38" i="238"/>
  <c r="W38" i="238"/>
  <c r="X38" i="238"/>
  <c r="Y38" i="238"/>
  <c r="Z38" i="238"/>
  <c r="AA38" i="238"/>
  <c r="AB38" i="238"/>
  <c r="AC38" i="238"/>
  <c r="AD38" i="238"/>
  <c r="AE38" i="238"/>
  <c r="AF38" i="238"/>
  <c r="AG38" i="238"/>
  <c r="AH38" i="238"/>
  <c r="AI38" i="238"/>
  <c r="AJ38" i="238"/>
  <c r="AK38" i="238"/>
  <c r="AL38" i="238"/>
  <c r="AM38" i="238"/>
  <c r="AN38" i="238"/>
  <c r="AO38" i="238"/>
  <c r="AP38" i="238"/>
  <c r="AQ38" i="238"/>
  <c r="AR38" i="238"/>
  <c r="AS38" i="238"/>
  <c r="AT38" i="238"/>
  <c r="AU38" i="238"/>
  <c r="O37" i="238"/>
  <c r="R37" i="238"/>
  <c r="S37" i="238"/>
  <c r="T37" i="238"/>
  <c r="U37" i="238"/>
  <c r="V37" i="238"/>
  <c r="W37" i="238"/>
  <c r="X37" i="238"/>
  <c r="Y37" i="238"/>
  <c r="Z37" i="238"/>
  <c r="AA37" i="238"/>
  <c r="AB37" i="238"/>
  <c r="AC37" i="238"/>
  <c r="AD37" i="238"/>
  <c r="AE37" i="238"/>
  <c r="AF37" i="238"/>
  <c r="AG37" i="238"/>
  <c r="AH37" i="238"/>
  <c r="AI37" i="238"/>
  <c r="AJ37" i="238"/>
  <c r="AK37" i="238"/>
  <c r="AL37" i="238"/>
  <c r="AM37" i="238"/>
  <c r="AN37" i="238"/>
  <c r="AO37" i="238"/>
  <c r="AP37" i="238"/>
  <c r="AQ37" i="238"/>
  <c r="AR37" i="238"/>
  <c r="AS37" i="238"/>
  <c r="AT37" i="238"/>
  <c r="AU37" i="238"/>
  <c r="O36" i="238"/>
  <c r="S36" i="238"/>
  <c r="T36" i="238"/>
  <c r="U36" i="238"/>
  <c r="V36" i="238"/>
  <c r="W36" i="238"/>
  <c r="X36" i="238"/>
  <c r="Y36" i="238"/>
  <c r="Z36" i="238"/>
  <c r="AA36" i="238"/>
  <c r="AB36" i="238"/>
  <c r="AC36" i="238"/>
  <c r="AD36" i="238"/>
  <c r="AE36" i="238"/>
  <c r="AF36" i="238"/>
  <c r="AG36" i="238"/>
  <c r="AH36" i="238"/>
  <c r="AI36" i="238"/>
  <c r="AJ36" i="238"/>
  <c r="AK36" i="238"/>
  <c r="AL36" i="238"/>
  <c r="AM36" i="238"/>
  <c r="AN36" i="238"/>
  <c r="AO36" i="238"/>
  <c r="AP36" i="238"/>
  <c r="AQ36" i="238"/>
  <c r="AR36" i="238"/>
  <c r="AS36" i="238"/>
  <c r="AT36" i="238"/>
  <c r="AU36" i="238"/>
  <c r="O35" i="238"/>
  <c r="S35" i="238"/>
  <c r="T35" i="238"/>
  <c r="U35" i="238"/>
  <c r="V35" i="238"/>
  <c r="W35" i="238"/>
  <c r="X35" i="238"/>
  <c r="Y35" i="238"/>
  <c r="Z35" i="238"/>
  <c r="AA35" i="238"/>
  <c r="AB35" i="238"/>
  <c r="AC35" i="238"/>
  <c r="AD35" i="238"/>
  <c r="AE35" i="238"/>
  <c r="AF35" i="238"/>
  <c r="AG35" i="238"/>
  <c r="AH35" i="238"/>
  <c r="AI35" i="238"/>
  <c r="AJ35" i="238"/>
  <c r="AK35" i="238"/>
  <c r="AL35" i="238"/>
  <c r="AM35" i="238"/>
  <c r="AN35" i="238"/>
  <c r="AO35" i="238"/>
  <c r="AP35" i="238"/>
  <c r="AQ35" i="238"/>
  <c r="AR35" i="238"/>
  <c r="AS35" i="238"/>
  <c r="AT35" i="238"/>
  <c r="AU35" i="238"/>
  <c r="B34" i="238"/>
  <c r="O34" i="238"/>
  <c r="R34" i="238"/>
  <c r="S34" i="238"/>
  <c r="T34" i="238"/>
  <c r="U34" i="238"/>
  <c r="V34" i="238"/>
  <c r="W34" i="238"/>
  <c r="X34" i="238"/>
  <c r="Y34" i="238"/>
  <c r="Z34" i="238"/>
  <c r="AA34" i="238"/>
  <c r="AB34" i="238"/>
  <c r="AC34" i="238"/>
  <c r="AD34" i="238"/>
  <c r="AE34" i="238"/>
  <c r="AF34" i="238"/>
  <c r="AG34" i="238"/>
  <c r="AH34" i="238"/>
  <c r="AI34" i="238"/>
  <c r="AJ34" i="238"/>
  <c r="AK34" i="238"/>
  <c r="AL34" i="238"/>
  <c r="AM34" i="238"/>
  <c r="AN34" i="238"/>
  <c r="AO34" i="238"/>
  <c r="AP34" i="238"/>
  <c r="AQ34" i="238"/>
  <c r="AR34" i="238"/>
  <c r="AS34" i="238"/>
  <c r="AT34" i="238"/>
  <c r="AU34" i="238"/>
  <c r="O33" i="238"/>
  <c r="S33" i="238"/>
  <c r="T33" i="238"/>
  <c r="U33" i="238"/>
  <c r="V33" i="238"/>
  <c r="W33" i="238"/>
  <c r="X33" i="238"/>
  <c r="Y33" i="238"/>
  <c r="Z33" i="238"/>
  <c r="AA33" i="238"/>
  <c r="AB33" i="238"/>
  <c r="AC33" i="238"/>
  <c r="AD33" i="238"/>
  <c r="AE33" i="238"/>
  <c r="AF33" i="238"/>
  <c r="AG33" i="238"/>
  <c r="AH33" i="238"/>
  <c r="AI33" i="238"/>
  <c r="AJ33" i="238"/>
  <c r="AK33" i="238"/>
  <c r="AL33" i="238"/>
  <c r="AM33" i="238"/>
  <c r="AN33" i="238"/>
  <c r="AO33" i="238"/>
  <c r="AP33" i="238"/>
  <c r="AQ33" i="238"/>
  <c r="AR33" i="238"/>
  <c r="AS33" i="238"/>
  <c r="AT33" i="238"/>
  <c r="AU33" i="238"/>
  <c r="O32" i="238"/>
  <c r="R32" i="238"/>
  <c r="S32" i="238"/>
  <c r="T32" i="238"/>
  <c r="U32" i="238"/>
  <c r="V32" i="238"/>
  <c r="W32" i="238"/>
  <c r="X32" i="238"/>
  <c r="Y32" i="238"/>
  <c r="Z32" i="238"/>
  <c r="AA32" i="238"/>
  <c r="AB32" i="238"/>
  <c r="AC32" i="238"/>
  <c r="AD32" i="238"/>
  <c r="AE32" i="238"/>
  <c r="AF32" i="238"/>
  <c r="AG32" i="238"/>
  <c r="AH32" i="238"/>
  <c r="AI32" i="238"/>
  <c r="AJ32" i="238"/>
  <c r="AK32" i="238"/>
  <c r="AL32" i="238"/>
  <c r="AM32" i="238"/>
  <c r="AN32" i="238"/>
  <c r="AO32" i="238"/>
  <c r="AP32" i="238"/>
  <c r="AQ32" i="238"/>
  <c r="AR32" i="238"/>
  <c r="AS32" i="238"/>
  <c r="AT32" i="238"/>
  <c r="AU32" i="238"/>
  <c r="B31" i="238"/>
  <c r="O31" i="238"/>
  <c r="R31" i="238"/>
  <c r="S31" i="238"/>
  <c r="T31" i="238"/>
  <c r="U31" i="238"/>
  <c r="V31" i="238"/>
  <c r="W31" i="238"/>
  <c r="X31" i="238"/>
  <c r="Y31" i="238"/>
  <c r="Z31" i="238"/>
  <c r="AA31" i="238"/>
  <c r="AB31" i="238"/>
  <c r="AC31" i="238"/>
  <c r="AD31" i="238"/>
  <c r="AE31" i="238"/>
  <c r="AF31" i="238"/>
  <c r="AG31" i="238"/>
  <c r="AH31" i="238"/>
  <c r="AI31" i="238"/>
  <c r="AJ31" i="238"/>
  <c r="AK31" i="238"/>
  <c r="AL31" i="238"/>
  <c r="AM31" i="238"/>
  <c r="AN31" i="238"/>
  <c r="AO31" i="238"/>
  <c r="AP31" i="238"/>
  <c r="AQ31" i="238"/>
  <c r="AR31" i="238"/>
  <c r="AS31" i="238"/>
  <c r="AT31" i="238"/>
  <c r="AU31" i="238"/>
  <c r="O30" i="238"/>
  <c r="S30" i="238"/>
  <c r="T30" i="238"/>
  <c r="U30" i="238"/>
  <c r="V30" i="238"/>
  <c r="W30" i="238"/>
  <c r="X30" i="238"/>
  <c r="Y30" i="238"/>
  <c r="Z30" i="238"/>
  <c r="AA30" i="238"/>
  <c r="AB30" i="238"/>
  <c r="AC30" i="238"/>
  <c r="AD30" i="238"/>
  <c r="AE30" i="238"/>
  <c r="AF30" i="238"/>
  <c r="AG30" i="238"/>
  <c r="AH30" i="238"/>
  <c r="AI30" i="238"/>
  <c r="AJ30" i="238"/>
  <c r="AK30" i="238"/>
  <c r="AL30" i="238"/>
  <c r="AM30" i="238"/>
  <c r="AN30" i="238"/>
  <c r="AO30" i="238"/>
  <c r="AP30" i="238"/>
  <c r="AQ30" i="238"/>
  <c r="AR30" i="238"/>
  <c r="AS30" i="238"/>
  <c r="AT30" i="238"/>
  <c r="AU30" i="238"/>
  <c r="AV28" i="238"/>
  <c r="AW28" i="238"/>
  <c r="AX28" i="238"/>
  <c r="AY28" i="238"/>
  <c r="O26" i="238"/>
  <c r="S26" i="238"/>
  <c r="T26" i="238"/>
  <c r="U26" i="238"/>
  <c r="V26" i="238"/>
  <c r="W26" i="238"/>
  <c r="X26" i="238"/>
  <c r="Y26" i="238"/>
  <c r="Z26" i="238"/>
  <c r="AA26" i="238"/>
  <c r="AB26" i="238"/>
  <c r="AC26" i="238"/>
  <c r="AD26" i="238"/>
  <c r="AE26" i="238"/>
  <c r="AF26" i="238"/>
  <c r="AG26" i="238"/>
  <c r="AH26" i="238"/>
  <c r="AI26" i="238"/>
  <c r="AJ26" i="238"/>
  <c r="AK26" i="238"/>
  <c r="AL26" i="238"/>
  <c r="AM26" i="238"/>
  <c r="AN26" i="238"/>
  <c r="AO26" i="238"/>
  <c r="AP26" i="238"/>
  <c r="AQ26" i="238"/>
  <c r="AR26" i="238"/>
  <c r="AS26" i="238"/>
  <c r="AT26" i="238"/>
  <c r="AU26" i="238"/>
  <c r="O25" i="238"/>
  <c r="S25" i="238"/>
  <c r="T25" i="238"/>
  <c r="U25" i="238"/>
  <c r="V25" i="238"/>
  <c r="W25" i="238"/>
  <c r="X25" i="238"/>
  <c r="Y25" i="238"/>
  <c r="Z25" i="238"/>
  <c r="AA25" i="238"/>
  <c r="AB25" i="238"/>
  <c r="AC25" i="238"/>
  <c r="AD25" i="238"/>
  <c r="AE25" i="238"/>
  <c r="AF25" i="238"/>
  <c r="AG25" i="238"/>
  <c r="AH25" i="238"/>
  <c r="AI25" i="238"/>
  <c r="AJ25" i="238"/>
  <c r="AK25" i="238"/>
  <c r="AL25" i="238"/>
  <c r="AM25" i="238"/>
  <c r="AN25" i="238"/>
  <c r="AO25" i="238"/>
  <c r="AP25" i="238"/>
  <c r="AQ25" i="238"/>
  <c r="AR25" i="238"/>
  <c r="AS25" i="238"/>
  <c r="AT25" i="238"/>
  <c r="AU25" i="238"/>
  <c r="O24" i="238"/>
  <c r="S24" i="238"/>
  <c r="T24" i="238"/>
  <c r="U24" i="238"/>
  <c r="V24" i="238"/>
  <c r="W24" i="238"/>
  <c r="X24" i="238"/>
  <c r="Y24" i="238"/>
  <c r="Z24" i="238"/>
  <c r="AA24" i="238"/>
  <c r="AB24" i="238"/>
  <c r="AC24" i="238"/>
  <c r="AD24" i="238"/>
  <c r="AE24" i="238"/>
  <c r="AF24" i="238"/>
  <c r="AG24" i="238"/>
  <c r="AH24" i="238"/>
  <c r="AI24" i="238"/>
  <c r="AJ24" i="238"/>
  <c r="AK24" i="238"/>
  <c r="AL24" i="238"/>
  <c r="AM24" i="238"/>
  <c r="AN24" i="238"/>
  <c r="AO24" i="238"/>
  <c r="AP24" i="238"/>
  <c r="AQ24" i="238"/>
  <c r="AR24" i="238"/>
  <c r="AS24" i="238"/>
  <c r="AT24" i="238"/>
  <c r="AU24" i="238"/>
  <c r="O23" i="238"/>
  <c r="S23" i="238"/>
  <c r="T23" i="238"/>
  <c r="U23" i="238"/>
  <c r="V23" i="238"/>
  <c r="W23" i="238"/>
  <c r="X23" i="238"/>
  <c r="Y23" i="238"/>
  <c r="Z23" i="238"/>
  <c r="AA23" i="238"/>
  <c r="AB23" i="238"/>
  <c r="AC23" i="238"/>
  <c r="AD23" i="238"/>
  <c r="AE23" i="238"/>
  <c r="AF23" i="238"/>
  <c r="AG23" i="238"/>
  <c r="AH23" i="238"/>
  <c r="AI23" i="238"/>
  <c r="AJ23" i="238"/>
  <c r="AK23" i="238"/>
  <c r="AL23" i="238"/>
  <c r="AM23" i="238"/>
  <c r="AN23" i="238"/>
  <c r="AO23" i="238"/>
  <c r="AP23" i="238"/>
  <c r="AQ23" i="238"/>
  <c r="AR23" i="238"/>
  <c r="AS23" i="238"/>
  <c r="AT23" i="238"/>
  <c r="AU23" i="238"/>
  <c r="O22" i="238"/>
  <c r="S22" i="238"/>
  <c r="T22" i="238"/>
  <c r="U22" i="238"/>
  <c r="V22" i="238"/>
  <c r="W22" i="238"/>
  <c r="X22" i="238"/>
  <c r="Y22" i="238"/>
  <c r="Z22" i="238"/>
  <c r="AA22" i="238"/>
  <c r="AB22" i="238"/>
  <c r="AC22" i="238"/>
  <c r="AD22" i="238"/>
  <c r="AE22" i="238"/>
  <c r="AF22" i="238"/>
  <c r="AG22" i="238"/>
  <c r="AH22" i="238"/>
  <c r="AI22" i="238"/>
  <c r="AJ22" i="238"/>
  <c r="AK22" i="238"/>
  <c r="AL22" i="238"/>
  <c r="AM22" i="238"/>
  <c r="AN22" i="238"/>
  <c r="AO22" i="238"/>
  <c r="AP22" i="238"/>
  <c r="AQ22" i="238"/>
  <c r="AR22" i="238"/>
  <c r="AS22" i="238"/>
  <c r="AT22" i="238"/>
  <c r="AU22" i="238"/>
  <c r="B21" i="238"/>
  <c r="O21" i="238"/>
  <c r="R21" i="238"/>
  <c r="S21" i="238"/>
  <c r="T21" i="238"/>
  <c r="U21" i="238"/>
  <c r="V21" i="238"/>
  <c r="W21" i="238"/>
  <c r="X21" i="238"/>
  <c r="Y21" i="238"/>
  <c r="Z21" i="238"/>
  <c r="AA21" i="238"/>
  <c r="AB21" i="238"/>
  <c r="AC21" i="238"/>
  <c r="AD21" i="238"/>
  <c r="AE21" i="238"/>
  <c r="AF21" i="238"/>
  <c r="AG21" i="238"/>
  <c r="AH21" i="238"/>
  <c r="AI21" i="238"/>
  <c r="AJ21" i="238"/>
  <c r="AK21" i="238"/>
  <c r="AL21" i="238"/>
  <c r="AM21" i="238"/>
  <c r="AN21" i="238"/>
  <c r="AO21" i="238"/>
  <c r="AP21" i="238"/>
  <c r="AQ21" i="238"/>
  <c r="AR21" i="238"/>
  <c r="AS21" i="238"/>
  <c r="AT21" i="238"/>
  <c r="AU21" i="238"/>
  <c r="R20" i="238"/>
  <c r="O20" i="238"/>
  <c r="S20" i="238"/>
  <c r="T20" i="238"/>
  <c r="U20" i="238"/>
  <c r="V20" i="238"/>
  <c r="W20" i="238"/>
  <c r="X20" i="238"/>
  <c r="Y20" i="238"/>
  <c r="Z20" i="238"/>
  <c r="AA20" i="238"/>
  <c r="AB20" i="238"/>
  <c r="AC20" i="238"/>
  <c r="AD20" i="238"/>
  <c r="AE20" i="238"/>
  <c r="AF20" i="238"/>
  <c r="AG20" i="238"/>
  <c r="AH20" i="238"/>
  <c r="AI20" i="238"/>
  <c r="AJ20" i="238"/>
  <c r="AK20" i="238"/>
  <c r="AL20" i="238"/>
  <c r="AM20" i="238"/>
  <c r="AN20" i="238"/>
  <c r="AO20" i="238"/>
  <c r="AP20" i="238"/>
  <c r="AQ20" i="238"/>
  <c r="AR20" i="238"/>
  <c r="AS20" i="238"/>
  <c r="AT20" i="238"/>
  <c r="AU20" i="238"/>
  <c r="R19" i="238"/>
  <c r="O19" i="238"/>
  <c r="S19" i="238"/>
  <c r="T19" i="238"/>
  <c r="U19" i="238"/>
  <c r="V19" i="238"/>
  <c r="W19" i="238"/>
  <c r="X19" i="238"/>
  <c r="Y19" i="238"/>
  <c r="Z19" i="238"/>
  <c r="AA19" i="238"/>
  <c r="AB19" i="238"/>
  <c r="AC19" i="238"/>
  <c r="AD19" i="238"/>
  <c r="AE19" i="238"/>
  <c r="AF19" i="238"/>
  <c r="AG19" i="238"/>
  <c r="AH19" i="238"/>
  <c r="AI19" i="238"/>
  <c r="AJ19" i="238"/>
  <c r="AK19" i="238"/>
  <c r="AL19" i="238"/>
  <c r="AM19" i="238"/>
  <c r="AN19" i="238"/>
  <c r="AO19" i="238"/>
  <c r="AP19" i="238"/>
  <c r="AQ19" i="238"/>
  <c r="AR19" i="238"/>
  <c r="AS19" i="238"/>
  <c r="AT19" i="238"/>
  <c r="AU19" i="238"/>
  <c r="O18" i="238"/>
  <c r="S18" i="238"/>
  <c r="T18" i="238"/>
  <c r="U18" i="238"/>
  <c r="V18" i="238"/>
  <c r="W18" i="238"/>
  <c r="X18" i="238"/>
  <c r="Y18" i="238"/>
  <c r="Z18" i="238"/>
  <c r="AA18" i="238"/>
  <c r="AB18" i="238"/>
  <c r="AC18" i="238"/>
  <c r="AD18" i="238"/>
  <c r="AE18" i="238"/>
  <c r="AF18" i="238"/>
  <c r="AG18" i="238"/>
  <c r="AH18" i="238"/>
  <c r="AI18" i="238"/>
  <c r="AJ18" i="238"/>
  <c r="AK18" i="238"/>
  <c r="AL18" i="238"/>
  <c r="AM18" i="238"/>
  <c r="AN18" i="238"/>
  <c r="AO18" i="238"/>
  <c r="AP18" i="238"/>
  <c r="AQ18" i="238"/>
  <c r="AR18" i="238"/>
  <c r="AS18" i="238"/>
  <c r="AT18" i="238"/>
  <c r="AU18" i="238"/>
  <c r="O17" i="238"/>
  <c r="S17" i="238"/>
  <c r="T17" i="238"/>
  <c r="U17" i="238"/>
  <c r="V17" i="238"/>
  <c r="W17" i="238"/>
  <c r="X17" i="238"/>
  <c r="Y17" i="238"/>
  <c r="Z17" i="238"/>
  <c r="AA17" i="238"/>
  <c r="AB17" i="238"/>
  <c r="AC17" i="238"/>
  <c r="AD17" i="238"/>
  <c r="AE17" i="238"/>
  <c r="AF17" i="238"/>
  <c r="AG17" i="238"/>
  <c r="AH17" i="238"/>
  <c r="AI17" i="238"/>
  <c r="AJ17" i="238"/>
  <c r="AK17" i="238"/>
  <c r="AL17" i="238"/>
  <c r="AM17" i="238"/>
  <c r="AN17" i="238"/>
  <c r="AO17" i="238"/>
  <c r="AP17" i="238"/>
  <c r="AQ17" i="238"/>
  <c r="AR17" i="238"/>
  <c r="AS17" i="238"/>
  <c r="AT17" i="238"/>
  <c r="AU17" i="238"/>
  <c r="O16" i="238"/>
  <c r="S16" i="238"/>
  <c r="T16" i="238"/>
  <c r="U16" i="238"/>
  <c r="V16" i="238"/>
  <c r="W16" i="238"/>
  <c r="X16" i="238"/>
  <c r="Y16" i="238"/>
  <c r="Z16" i="238"/>
  <c r="AA16" i="238"/>
  <c r="AB16" i="238"/>
  <c r="AC16" i="238"/>
  <c r="AD16" i="238"/>
  <c r="AE16" i="238"/>
  <c r="AF16" i="238"/>
  <c r="AG16" i="238"/>
  <c r="AH16" i="238"/>
  <c r="AI16" i="238"/>
  <c r="AJ16" i="238"/>
  <c r="AK16" i="238"/>
  <c r="AL16" i="238"/>
  <c r="AM16" i="238"/>
  <c r="AN16" i="238"/>
  <c r="AO16" i="238"/>
  <c r="AP16" i="238"/>
  <c r="AQ16" i="238"/>
  <c r="AR16" i="238"/>
  <c r="AS16" i="238"/>
  <c r="AT16" i="238"/>
  <c r="AU16" i="238"/>
  <c r="O15" i="238"/>
  <c r="R15" i="238"/>
  <c r="S15" i="238"/>
  <c r="T15" i="238"/>
  <c r="U15" i="238"/>
  <c r="V15" i="238"/>
  <c r="W15" i="238"/>
  <c r="X15" i="238"/>
  <c r="Y15" i="238"/>
  <c r="Z15" i="238"/>
  <c r="AA15" i="238"/>
  <c r="AB15" i="238"/>
  <c r="AC15" i="238"/>
  <c r="AD15" i="238"/>
  <c r="AE15" i="238"/>
  <c r="AF15" i="238"/>
  <c r="AG15" i="238"/>
  <c r="AH15" i="238"/>
  <c r="AI15" i="238"/>
  <c r="AJ15" i="238"/>
  <c r="AK15" i="238"/>
  <c r="AL15" i="238"/>
  <c r="AM15" i="238"/>
  <c r="AN15" i="238"/>
  <c r="AO15" i="238"/>
  <c r="AP15" i="238"/>
  <c r="AQ15" i="238"/>
  <c r="AR15" i="238"/>
  <c r="AS15" i="238"/>
  <c r="AT15" i="238"/>
  <c r="AU15" i="238"/>
  <c r="O14" i="238"/>
  <c r="S14" i="238"/>
  <c r="T14" i="238"/>
  <c r="U14" i="238"/>
  <c r="V14" i="238"/>
  <c r="W14" i="238"/>
  <c r="X14" i="238"/>
  <c r="Y14" i="238"/>
  <c r="Z14" i="238"/>
  <c r="AA14" i="238"/>
  <c r="AB14" i="238"/>
  <c r="AC14" i="238"/>
  <c r="AD14" i="238"/>
  <c r="AE14" i="238"/>
  <c r="AF14" i="238"/>
  <c r="AG14" i="238"/>
  <c r="AH14" i="238"/>
  <c r="AI14" i="238"/>
  <c r="AJ14" i="238"/>
  <c r="AK14" i="238"/>
  <c r="AL14" i="238"/>
  <c r="AM14" i="238"/>
  <c r="AN14" i="238"/>
  <c r="AO14" i="238"/>
  <c r="AP14" i="238"/>
  <c r="AQ14" i="238"/>
  <c r="AR14" i="238"/>
  <c r="AS14" i="238"/>
  <c r="AT14" i="238"/>
  <c r="AU14" i="238"/>
  <c r="B13" i="238"/>
  <c r="O13" i="238"/>
  <c r="R13" i="238"/>
  <c r="S13" i="238"/>
  <c r="T13" i="238"/>
  <c r="U13" i="238"/>
  <c r="V13" i="238"/>
  <c r="W13" i="238"/>
  <c r="X13" i="238"/>
  <c r="Y13" i="238"/>
  <c r="Z13" i="238"/>
  <c r="AA13" i="238"/>
  <c r="AB13" i="238"/>
  <c r="AC13" i="238"/>
  <c r="AD13" i="238"/>
  <c r="AE13" i="238"/>
  <c r="AF13" i="238"/>
  <c r="AG13" i="238"/>
  <c r="AH13" i="238"/>
  <c r="AI13" i="238"/>
  <c r="AJ13" i="238"/>
  <c r="AK13" i="238"/>
  <c r="AL13" i="238"/>
  <c r="AM13" i="238"/>
  <c r="AN13" i="238"/>
  <c r="AO13" i="238"/>
  <c r="AP13" i="238"/>
  <c r="AQ13" i="238"/>
  <c r="AR13" i="238"/>
  <c r="AS13" i="238"/>
  <c r="AT13" i="238"/>
  <c r="AU13" i="238"/>
  <c r="O12" i="238"/>
  <c r="S12" i="238"/>
  <c r="T12" i="238"/>
  <c r="U12" i="238"/>
  <c r="V12" i="238"/>
  <c r="W12" i="238"/>
  <c r="X12" i="238"/>
  <c r="Y12" i="238"/>
  <c r="Z12" i="238"/>
  <c r="AA12" i="238"/>
  <c r="AB12" i="238"/>
  <c r="AC12" i="238"/>
  <c r="AD12" i="238"/>
  <c r="AE12" i="238"/>
  <c r="AF12" i="238"/>
  <c r="AG12" i="238"/>
  <c r="AH12" i="238"/>
  <c r="AI12" i="238"/>
  <c r="AJ12" i="238"/>
  <c r="AK12" i="238"/>
  <c r="AL12" i="238"/>
  <c r="AM12" i="238"/>
  <c r="AN12" i="238"/>
  <c r="AO12" i="238"/>
  <c r="AP12" i="238"/>
  <c r="AQ12" i="238"/>
  <c r="AR12" i="238"/>
  <c r="AS12" i="238"/>
  <c r="AT12" i="238"/>
  <c r="AU12" i="238"/>
  <c r="O11" i="238"/>
  <c r="S11" i="238"/>
  <c r="T11" i="238"/>
  <c r="U11" i="238"/>
  <c r="V11" i="238"/>
  <c r="W11" i="238"/>
  <c r="X11" i="238"/>
  <c r="Y11" i="238"/>
  <c r="Z11" i="238"/>
  <c r="AA11" i="238"/>
  <c r="AB11" i="238"/>
  <c r="AC11" i="238"/>
  <c r="AD11" i="238"/>
  <c r="AE11" i="238"/>
  <c r="AF11" i="238"/>
  <c r="AG11" i="238"/>
  <c r="AH11" i="238"/>
  <c r="AI11" i="238"/>
  <c r="AJ11" i="238"/>
  <c r="AK11" i="238"/>
  <c r="AL11" i="238"/>
  <c r="AM11" i="238"/>
  <c r="AN11" i="238"/>
  <c r="AO11" i="238"/>
  <c r="AP11" i="238"/>
  <c r="AQ11" i="238"/>
  <c r="AR11" i="238"/>
  <c r="AS11" i="238"/>
  <c r="AT11" i="238"/>
  <c r="AU11" i="238"/>
  <c r="O10" i="238"/>
  <c r="S10" i="238"/>
  <c r="T10" i="238"/>
  <c r="U10" i="238"/>
  <c r="V10" i="238"/>
  <c r="W10" i="238"/>
  <c r="X10" i="238"/>
  <c r="Y10" i="238"/>
  <c r="Z10" i="238"/>
  <c r="AA10" i="238"/>
  <c r="AB10" i="238"/>
  <c r="AC10" i="238"/>
  <c r="AD10" i="238"/>
  <c r="AE10" i="238"/>
  <c r="AF10" i="238"/>
  <c r="AG10" i="238"/>
  <c r="AH10" i="238"/>
  <c r="AI10" i="238"/>
  <c r="AJ10" i="238"/>
  <c r="AK10" i="238"/>
  <c r="AL10" i="238"/>
  <c r="AM10" i="238"/>
  <c r="AN10" i="238"/>
  <c r="AO10" i="238"/>
  <c r="AP10" i="238"/>
  <c r="AQ10" i="238"/>
  <c r="AR10" i="238"/>
  <c r="AS10" i="238"/>
  <c r="AT10" i="238"/>
  <c r="AU10" i="238"/>
  <c r="R9" i="238"/>
  <c r="O9" i="238"/>
  <c r="S9" i="238"/>
  <c r="T9" i="238"/>
  <c r="U9" i="238"/>
  <c r="V9" i="238"/>
  <c r="W9" i="238"/>
  <c r="X9" i="238"/>
  <c r="Y9" i="238"/>
  <c r="Z9" i="238"/>
  <c r="AA9" i="238"/>
  <c r="AB9" i="238"/>
  <c r="AC9" i="238"/>
  <c r="AD9" i="238"/>
  <c r="AE9" i="238"/>
  <c r="AF9" i="238"/>
  <c r="AG9" i="238"/>
  <c r="AH9" i="238"/>
  <c r="AI9" i="238"/>
  <c r="AJ9" i="238"/>
  <c r="AK9" i="238"/>
  <c r="AL9" i="238"/>
  <c r="AM9" i="238"/>
  <c r="AN9" i="238"/>
  <c r="AO9" i="238"/>
  <c r="AP9" i="238"/>
  <c r="AQ9" i="238"/>
  <c r="AR9" i="238"/>
  <c r="AS9" i="238"/>
  <c r="AT9" i="238"/>
  <c r="AU9" i="238"/>
  <c r="B8" i="238"/>
  <c r="O8" i="238"/>
  <c r="R8" i="238"/>
  <c r="S8" i="238"/>
  <c r="T8" i="238"/>
  <c r="U8" i="238"/>
  <c r="V8" i="238"/>
  <c r="W8" i="238"/>
  <c r="X8" i="238"/>
  <c r="Y8" i="238"/>
  <c r="Z8" i="238"/>
  <c r="AA8" i="238"/>
  <c r="AB8" i="238"/>
  <c r="AC8" i="238"/>
  <c r="AD8" i="238"/>
  <c r="AE8" i="238"/>
  <c r="AF8" i="238"/>
  <c r="AG8" i="238"/>
  <c r="AH8" i="238"/>
  <c r="AI8" i="238"/>
  <c r="AJ8" i="238"/>
  <c r="AK8" i="238"/>
  <c r="AL8" i="238"/>
  <c r="AM8" i="238"/>
  <c r="AN8" i="238"/>
  <c r="AO8" i="238"/>
  <c r="AP8" i="238"/>
  <c r="AQ8" i="238"/>
  <c r="AR8" i="238"/>
  <c r="AS8" i="238"/>
  <c r="AT8" i="238"/>
  <c r="AU8" i="238"/>
  <c r="O7" i="238"/>
  <c r="S7" i="238"/>
  <c r="T7" i="238"/>
  <c r="U7" i="238"/>
  <c r="V7" i="238"/>
  <c r="W7" i="238"/>
  <c r="X7" i="238"/>
  <c r="Y7" i="238"/>
  <c r="Z7" i="238"/>
  <c r="AA7" i="238"/>
  <c r="AB7" i="238"/>
  <c r="AC7" i="238"/>
  <c r="AD7" i="238"/>
  <c r="AE7" i="238"/>
  <c r="AF7" i="238"/>
  <c r="AG7" i="238"/>
  <c r="AH7" i="238"/>
  <c r="AI7" i="238"/>
  <c r="AJ7" i="238"/>
  <c r="AK7" i="238"/>
  <c r="AL7" i="238"/>
  <c r="AM7" i="238"/>
  <c r="AN7" i="238"/>
  <c r="AO7" i="238"/>
  <c r="AP7" i="238"/>
  <c r="AQ7" i="238"/>
  <c r="AR7" i="238"/>
  <c r="AS7" i="238"/>
  <c r="AT7" i="238"/>
  <c r="AU7" i="238"/>
  <c r="O6" i="238"/>
  <c r="S6" i="238"/>
  <c r="T6" i="238"/>
  <c r="U6" i="238"/>
  <c r="V6" i="238"/>
  <c r="W6" i="238"/>
  <c r="X6" i="238"/>
  <c r="Y6" i="238"/>
  <c r="Z6" i="238"/>
  <c r="AA6" i="238"/>
  <c r="AB6" i="238"/>
  <c r="AC6" i="238"/>
  <c r="AD6" i="238"/>
  <c r="AE6" i="238"/>
  <c r="AF6" i="238"/>
  <c r="AG6" i="238"/>
  <c r="AH6" i="238"/>
  <c r="AI6" i="238"/>
  <c r="AJ6" i="238"/>
  <c r="AK6" i="238"/>
  <c r="AL6" i="238"/>
  <c r="AM6" i="238"/>
  <c r="AN6" i="238"/>
  <c r="AO6" i="238"/>
  <c r="AP6" i="238"/>
  <c r="AQ6" i="238"/>
  <c r="AR6" i="238"/>
  <c r="AS6" i="238"/>
  <c r="AT6" i="238"/>
  <c r="AU6" i="238"/>
  <c r="R43" i="238"/>
  <c r="AV8" i="239" l="1"/>
  <c r="AV7" i="239"/>
  <c r="R45" i="238"/>
  <c r="R42" i="238"/>
  <c r="T52" i="238"/>
  <c r="T8" i="239" s="1"/>
  <c r="R25" i="238"/>
  <c r="R24" i="238"/>
  <c r="R35" i="238"/>
  <c r="AL52" i="238"/>
  <c r="AL8" i="239" s="1"/>
  <c r="Z52" i="238"/>
  <c r="Z8" i="239" s="1"/>
  <c r="R33" i="238"/>
  <c r="AA52" i="238"/>
  <c r="AA8" i="239" s="1"/>
  <c r="R46" i="238"/>
  <c r="T28" i="238"/>
  <c r="T7" i="239" s="1"/>
  <c r="U28" i="238"/>
  <c r="U7" i="239" s="1"/>
  <c r="R7" i="238"/>
  <c r="R6" i="238"/>
  <c r="R12" i="238"/>
  <c r="R11" i="238"/>
  <c r="U52" i="238"/>
  <c r="U8" i="239" s="1"/>
  <c r="Z28" i="238"/>
  <c r="Z7" i="239" s="1"/>
  <c r="R16" i="238"/>
  <c r="R26" i="238"/>
  <c r="R39" i="238"/>
  <c r="R14" i="238"/>
  <c r="R38" i="238"/>
  <c r="AU28" i="238"/>
  <c r="AU7" i="239" s="1"/>
  <c r="AI28" i="238"/>
  <c r="AI7" i="239" s="1"/>
  <c r="W28" i="238"/>
  <c r="W7" i="239" s="1"/>
  <c r="AO28" i="238"/>
  <c r="AO7" i="239" s="1"/>
  <c r="AC28" i="238"/>
  <c r="AC7" i="239" s="1"/>
  <c r="R18" i="238"/>
  <c r="R23" i="238"/>
  <c r="R22" i="238"/>
  <c r="R17" i="238"/>
  <c r="AN52" i="238"/>
  <c r="AN8" i="239" s="1"/>
  <c r="AB52" i="238"/>
  <c r="AB8" i="239" s="1"/>
  <c r="AK52" i="238"/>
  <c r="AK8" i="239" s="1"/>
  <c r="Y52" i="238"/>
  <c r="Y8" i="239" s="1"/>
  <c r="AJ52" i="238"/>
  <c r="AJ8" i="239" s="1"/>
  <c r="X52" i="238"/>
  <c r="X8" i="239" s="1"/>
  <c r="AM52" i="238"/>
  <c r="AM8" i="239" s="1"/>
  <c r="AU52" i="238"/>
  <c r="AU8" i="239" s="1"/>
  <c r="AI52" i="238"/>
  <c r="AI8" i="239" s="1"/>
  <c r="W52" i="238"/>
  <c r="W8" i="239" s="1"/>
  <c r="AS52" i="238"/>
  <c r="AS8" i="239" s="1"/>
  <c r="AG52" i="238"/>
  <c r="AG8" i="239" s="1"/>
  <c r="AR52" i="238"/>
  <c r="AR8" i="239" s="1"/>
  <c r="AF52" i="238"/>
  <c r="AF8" i="239" s="1"/>
  <c r="V52" i="238"/>
  <c r="V8" i="239" s="1"/>
  <c r="AQ52" i="238"/>
  <c r="AQ8" i="239" s="1"/>
  <c r="AE52" i="238"/>
  <c r="AE8" i="239" s="1"/>
  <c r="S52" i="238"/>
  <c r="S8" i="239" s="1"/>
  <c r="AT52" i="238"/>
  <c r="AT8" i="239" s="1"/>
  <c r="AP52" i="238"/>
  <c r="AP8" i="239" s="1"/>
  <c r="AD52" i="238"/>
  <c r="AD8" i="239" s="1"/>
  <c r="AH52" i="238"/>
  <c r="AH8" i="239" s="1"/>
  <c r="AO52" i="238"/>
  <c r="AO8" i="239" s="1"/>
  <c r="AC52" i="238"/>
  <c r="AC8" i="239" s="1"/>
  <c r="R30" i="238"/>
  <c r="V28" i="238"/>
  <c r="V7" i="239" s="1"/>
  <c r="AT28" i="238"/>
  <c r="AT7" i="239" s="1"/>
  <c r="AH28" i="238"/>
  <c r="AH7" i="239" s="1"/>
  <c r="AS28" i="238"/>
  <c r="AS7" i="239" s="1"/>
  <c r="AG28" i="238"/>
  <c r="AG7" i="239" s="1"/>
  <c r="AQ28" i="238"/>
  <c r="AQ7" i="239" s="1"/>
  <c r="AE28" i="238"/>
  <c r="AE7" i="239" s="1"/>
  <c r="S28" i="238"/>
  <c r="S7" i="239" s="1"/>
  <c r="AR28" i="238"/>
  <c r="AR7" i="239" s="1"/>
  <c r="AP28" i="238"/>
  <c r="AP7" i="239" s="1"/>
  <c r="AD28" i="238"/>
  <c r="AD7" i="239" s="1"/>
  <c r="AN28" i="238"/>
  <c r="AN7" i="239" s="1"/>
  <c r="AB28" i="238"/>
  <c r="AB7" i="239" s="1"/>
  <c r="AA28" i="238"/>
  <c r="AA7" i="239" s="1"/>
  <c r="AL28" i="238"/>
  <c r="AL7" i="239" s="1"/>
  <c r="AK28" i="238"/>
  <c r="AK7" i="239" s="1"/>
  <c r="Y28" i="238"/>
  <c r="Y7" i="239" s="1"/>
  <c r="AF28" i="238"/>
  <c r="AF7" i="239" s="1"/>
  <c r="AM28" i="238"/>
  <c r="AM7" i="239" s="1"/>
  <c r="AJ28" i="238"/>
  <c r="AJ7" i="239" s="1"/>
  <c r="X28" i="238"/>
  <c r="X7" i="239" s="1"/>
  <c r="R10" i="238"/>
  <c r="R44" i="238" l="1"/>
  <c r="R36" i="238"/>
  <c r="J52" i="238"/>
  <c r="J28" i="238"/>
  <c r="R28" i="238"/>
  <c r="R7" i="239" s="1"/>
  <c r="H28" i="238"/>
  <c r="H52" i="238"/>
  <c r="R52" i="238" l="1"/>
  <c r="R8" i="239" s="1"/>
  <c r="F52" i="238"/>
  <c r="L52" i="238" l="1"/>
  <c r="F28" i="238" l="1"/>
  <c r="L28" i="238" l="1"/>
  <c r="D31" i="186" l="1"/>
  <c r="C13" i="196" l="1"/>
  <c r="D30" i="196" l="1"/>
  <c r="C11" i="196" l="1"/>
  <c r="C20" i="196"/>
</calcChain>
</file>

<file path=xl/sharedStrings.xml><?xml version="1.0" encoding="utf-8"?>
<sst xmlns="http://schemas.openxmlformats.org/spreadsheetml/2006/main" count="332" uniqueCount="187">
  <si>
    <t>재</t>
  </si>
  <si>
    <t>비</t>
  </si>
  <si>
    <t>노</t>
  </si>
  <si>
    <t>무</t>
  </si>
  <si>
    <t>공 사 원 가 계 산 서</t>
  </si>
  <si>
    <t>심사자</t>
  </si>
  <si>
    <t>설계자</t>
  </si>
  <si>
    <t>설  계  서  용  지 (갑 지)</t>
    <phoneticPr fontId="8" type="noConversion"/>
  </si>
  <si>
    <t>공 사 개 요</t>
    <phoneticPr fontId="8" type="noConversion"/>
  </si>
  <si>
    <t>과 장</t>
    <phoneticPr fontId="2" type="noConversion"/>
  </si>
  <si>
    <t>담 당</t>
    <phoneticPr fontId="2" type="noConversion"/>
  </si>
  <si>
    <t>구              분</t>
    <phoneticPr fontId="8" type="noConversion"/>
  </si>
  <si>
    <t>금          액</t>
  </si>
  <si>
    <t>구     성     비</t>
  </si>
  <si>
    <t>직접재료비</t>
    <phoneticPr fontId="8" type="noConversion"/>
  </si>
  <si>
    <t>료</t>
    <phoneticPr fontId="8" type="noConversion"/>
  </si>
  <si>
    <t>작업부산물</t>
    <phoneticPr fontId="8" type="noConversion"/>
  </si>
  <si>
    <t>순</t>
    <phoneticPr fontId="8" type="noConversion"/>
  </si>
  <si>
    <t>비</t>
    <phoneticPr fontId="8" type="noConversion"/>
  </si>
  <si>
    <t>소계</t>
    <phoneticPr fontId="8" type="noConversion"/>
  </si>
  <si>
    <t>직접노무비</t>
    <phoneticPr fontId="8" type="noConversion"/>
  </si>
  <si>
    <t>간접노무비</t>
    <phoneticPr fontId="8" type="noConversion"/>
  </si>
  <si>
    <t xml:space="preserve">  (직접노무비) x</t>
    <phoneticPr fontId="8" type="noConversion"/>
  </si>
  <si>
    <t>공</t>
    <phoneticPr fontId="8" type="noConversion"/>
  </si>
  <si>
    <t>산출경비</t>
    <phoneticPr fontId="8" type="noConversion"/>
  </si>
  <si>
    <t>환경보전비</t>
    <phoneticPr fontId="8" type="noConversion"/>
  </si>
  <si>
    <t xml:space="preserve">  (재료비 + 직노 + 산경) x</t>
    <phoneticPr fontId="7" type="noConversion"/>
  </si>
  <si>
    <t>사</t>
    <phoneticPr fontId="7" type="noConversion"/>
  </si>
  <si>
    <t>경</t>
  </si>
  <si>
    <t>건설기계대여금지급보증서발급수수료</t>
    <phoneticPr fontId="8" type="noConversion"/>
  </si>
  <si>
    <t>산재보험료</t>
    <phoneticPr fontId="8" type="noConversion"/>
  </si>
  <si>
    <t xml:space="preserve">  (노무비) x</t>
    <phoneticPr fontId="8" type="noConversion"/>
  </si>
  <si>
    <t>고용보험료</t>
    <phoneticPr fontId="8" type="noConversion"/>
  </si>
  <si>
    <t>원</t>
    <phoneticPr fontId="7" type="noConversion"/>
  </si>
  <si>
    <t>퇴직공제부금비</t>
    <phoneticPr fontId="8" type="noConversion"/>
  </si>
  <si>
    <t>산업안전보건관리비</t>
    <phoneticPr fontId="8" type="noConversion"/>
  </si>
  <si>
    <t>기타경비</t>
    <phoneticPr fontId="8" type="noConversion"/>
  </si>
  <si>
    <t xml:space="preserve">  (재료비 + 노무비) x</t>
    <phoneticPr fontId="8" type="noConversion"/>
  </si>
  <si>
    <t>가</t>
    <phoneticPr fontId="7" type="noConversion"/>
  </si>
  <si>
    <t>건강보험료</t>
    <phoneticPr fontId="7" type="noConversion"/>
  </si>
  <si>
    <t>연금보험료</t>
    <phoneticPr fontId="7" type="noConversion"/>
  </si>
  <si>
    <t>노인장기요양보험료</t>
    <phoneticPr fontId="7" type="noConversion"/>
  </si>
  <si>
    <t xml:space="preserve">  (건강보험료) x</t>
    <phoneticPr fontId="8" type="noConversion"/>
  </si>
  <si>
    <t>합계</t>
    <phoneticPr fontId="8" type="noConversion"/>
  </si>
  <si>
    <t xml:space="preserve">  (재료비 + 노무비 + 경비)</t>
    <phoneticPr fontId="8" type="noConversion"/>
  </si>
  <si>
    <t>일반관리비</t>
    <phoneticPr fontId="8" type="noConversion"/>
  </si>
  <si>
    <t xml:space="preserve">  (재료비 + 노무비 + 경비) x</t>
    <phoneticPr fontId="8" type="noConversion"/>
  </si>
  <si>
    <t>이      윤</t>
    <phoneticPr fontId="8" type="noConversion"/>
  </si>
  <si>
    <t xml:space="preserve">  (노무비 + 경비 + 일반관리비) x</t>
    <phoneticPr fontId="8" type="noConversion"/>
  </si>
  <si>
    <t>총  원  가</t>
    <phoneticPr fontId="8" type="noConversion"/>
  </si>
  <si>
    <t>부가가치세</t>
    <phoneticPr fontId="8" type="noConversion"/>
  </si>
  <si>
    <t xml:space="preserve">  (총원가) x</t>
    <phoneticPr fontId="8" type="noConversion"/>
  </si>
  <si>
    <t>총공사원가</t>
    <phoneticPr fontId="8" type="noConversion"/>
  </si>
  <si>
    <t>비        고</t>
    <phoneticPr fontId="2" type="noConversion"/>
  </si>
  <si>
    <t>도급공사비</t>
    <phoneticPr fontId="1" type="noConversion"/>
  </si>
  <si>
    <t xml:space="preserve">  (재료비 + 직노) x </t>
    <phoneticPr fontId="8" type="noConversion"/>
  </si>
  <si>
    <t>2 0 2 6 년 도</t>
    <phoneticPr fontId="8" type="noConversion"/>
  </si>
  <si>
    <t>석면분담금</t>
    <phoneticPr fontId="1" type="noConversion"/>
  </si>
  <si>
    <t xml:space="preserve">  (노무비) x</t>
    <phoneticPr fontId="1" type="noConversion"/>
  </si>
  <si>
    <t>임금 채권 분담금</t>
    <phoneticPr fontId="1" type="noConversion"/>
  </si>
  <si>
    <t xml:space="preserve">  (노무비) x</t>
    <phoneticPr fontId="1" type="noConversion"/>
  </si>
  <si>
    <t>단위</t>
  </si>
  <si>
    <t>개소</t>
  </si>
  <si>
    <t>비고</t>
  </si>
  <si>
    <t>1종금속제가요전선관</t>
  </si>
  <si>
    <t>고장력후렉시블전선관, 22mm, 비방수</t>
  </si>
  <si>
    <t>m</t>
  </si>
  <si>
    <t>고장력후렉시블전선관, 16mm, 비방수</t>
  </si>
  <si>
    <t>박스커넥터, 22mm, 비방수</t>
  </si>
  <si>
    <t>개</t>
  </si>
  <si>
    <t>박스커넥터, 16mm, 비방수</t>
  </si>
  <si>
    <t>광 케이블</t>
  </si>
  <si>
    <t>SM 8C, 난연</t>
  </si>
  <si>
    <t>M</t>
  </si>
  <si>
    <t>UTP케이블</t>
  </si>
  <si>
    <t>아웃렛박스</t>
  </si>
  <si>
    <t>중형4각, 54mm</t>
  </si>
  <si>
    <t>커버, 4각, 평</t>
  </si>
  <si>
    <t>8Pin 모듈러짹</t>
  </si>
  <si>
    <t>2구</t>
  </si>
  <si>
    <t>전선덕트</t>
  </si>
  <si>
    <t>알루미늄, 100×50mm</t>
  </si>
  <si>
    <t>알루미늄, 엘보ㄱ/ㄴ/T형, 50mm</t>
  </si>
  <si>
    <t>구멍뚫기(통신)</t>
  </si>
  <si>
    <t>깊이 50㎜ 이하</t>
  </si>
  <si>
    <t>덕트용 구멍뚫기</t>
  </si>
  <si>
    <t>면적 0.1㎡, 두께 150mm 이하</t>
  </si>
  <si>
    <t>TV수신용동축케이블</t>
  </si>
  <si>
    <t>고발포동축케이블, 5C-HFBT</t>
  </si>
  <si>
    <t>스위치박스</t>
  </si>
  <si>
    <t>1개용, 54mm</t>
  </si>
  <si>
    <t>분할기</t>
  </si>
  <si>
    <t>TV 유니트, 직렬용</t>
  </si>
  <si>
    <t>대</t>
  </si>
  <si>
    <t>분배기</t>
  </si>
  <si>
    <t>1. 동북권ICT이노베이션스퀘어(ICT콤플렉스) 실시설계 용역(통신)</t>
  </si>
  <si>
    <t>식</t>
  </si>
  <si>
    <t>01</t>
  </si>
  <si>
    <t>GjNo</t>
  </si>
  <si>
    <t>1-1. 통신설비공사</t>
  </si>
  <si>
    <t>0101</t>
  </si>
  <si>
    <t>1-1-1. 전화(LAN)설비공사</t>
  </si>
  <si>
    <t>010101</t>
  </si>
  <si>
    <t>1-1-2. TV설비공사</t>
  </si>
  <si>
    <t>010102</t>
  </si>
  <si>
    <t>구분</t>
  </si>
  <si>
    <t>2 분배기</t>
  </si>
  <si>
    <t>UTP케이블, Cat6, 4P</t>
  </si>
  <si>
    <t>광케이블설치사</t>
  </si>
  <si>
    <t>광전자 직종</t>
  </si>
  <si>
    <t>인</t>
  </si>
  <si>
    <t>내선전공</t>
  </si>
  <si>
    <t>일반공사 직종</t>
  </si>
  <si>
    <t>보통인부</t>
  </si>
  <si>
    <t>통신내선공</t>
  </si>
  <si>
    <t>통신설비공</t>
  </si>
  <si>
    <t>통신케이블공</t>
  </si>
  <si>
    <t>특별인부</t>
  </si>
  <si>
    <t>수  량</t>
  </si>
  <si>
    <t>재  료  비</t>
  </si>
  <si>
    <t>노  무  비</t>
  </si>
  <si>
    <t>경      비</t>
  </si>
  <si>
    <t>합      계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</si>
  <si>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</si>
  <si>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</si>
  <si>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</si>
  <si>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</si>
  <si>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</si>
  <si>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</si>
  <si>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</si>
  <si>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</si>
  <si>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기계경비</t>
  </si>
  <si>
    <t>공구손료</t>
  </si>
  <si>
    <t>23</t>
  </si>
  <si>
    <t>A0200000000</t>
  </si>
  <si>
    <t>합  계</t>
  </si>
  <si>
    <t>금    액</t>
  </si>
  <si>
    <t>일위  1호</t>
  </si>
  <si>
    <t>일위  2호</t>
  </si>
  <si>
    <t>수 량</t>
  </si>
  <si>
    <t>1-1. 전화(LAN)설비공사</t>
  </si>
  <si>
    <t>1-2. TV설비공사</t>
  </si>
  <si>
    <t>내       역       서</t>
  </si>
  <si>
    <t>품      명</t>
  </si>
  <si>
    <t>규      격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</si>
  <si>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</si>
  <si>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</si>
  <si>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</si>
  <si>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</si>
  <si>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</si>
  <si>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</si>
  <si>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</si>
  <si>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</si>
  <si>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</si>
  <si>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</si>
  <si>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</si>
  <si>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</si>
  <si>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</si>
  <si>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</si>
  <si>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</si>
  <si>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</si>
  <si>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</si>
  <si>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</si>
  <si>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</si>
  <si>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</si>
  <si>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</si>
  <si>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</si>
  <si>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</si>
  <si>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</si>
  <si>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</si>
  <si>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</si>
  <si>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</si>
  <si>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</si>
  <si>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</si>
  <si>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</si>
  <si>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전선관 부속품비</t>
  </si>
  <si>
    <t>20</t>
  </si>
  <si>
    <t>A0400000000</t>
  </si>
  <si>
    <t>cd관제외</t>
  </si>
  <si>
    <t>소모품비</t>
  </si>
  <si>
    <t>A0405000000</t>
  </si>
  <si>
    <t>통신</t>
  </si>
  <si>
    <t>집      계      표</t>
  </si>
  <si>
    <t>동북권ICT이노베이션스퀘어 통신공사</t>
    <phoneticPr fontId="2" type="noConversion"/>
  </si>
  <si>
    <t>공사명 : 동북권ICT이노베이션스퀘어 통신공사</t>
    <phoneticPr fontId="1" type="noConversion"/>
  </si>
  <si>
    <t>공사명 : 동북권ICT이노베이션스퀘어 통신공사</t>
    <phoneticPr fontId="2" type="noConversion"/>
  </si>
  <si>
    <t xml:space="preserve">   2026  년   06  월      일       설계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</si>
</sst>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_ * #,##0_ ;_ * \-#,##0_ ;_ * &quot;-&quot;_ ;_ @_ "/>
    <numFmt numFmtId="178" formatCode="_ * #,##0.00_ ;_ * \-#,##0.00_ ;_ * &quot;-&quot;??_ ;_ @_ "/>
    <numFmt numFmtId="179" formatCode="#,##0;[Red]#,##0"/>
    <numFmt numFmtId="180" formatCode="_(&quot;$&quot;* #,##0.00_);_(&quot;$&quot;* \(#,##0.00\);_(&quot;$&quot;* &quot;-&quot;??_);_(@_)"/>
    <numFmt numFmtId="181" formatCode="\(\5\)*0.0%"/>
    <numFmt numFmtId="182" formatCode="\(\5\)\x0.0%"/>
    <numFmt numFmtId="183" formatCode="\5\x00%"/>
    <numFmt numFmtId="184" formatCode="\5\x0.0%"/>
    <numFmt numFmtId="185" formatCode="_-&quot;₩&quot;* #,##0.00_-;\!\-&quot;₩&quot;* #,##0.00_-;_-&quot;₩&quot;* &quot;-&quot;??_-;_-@_-"/>
    <numFmt numFmtId="186" formatCode="&quot;$&quot;#,##0.00_);\(&quot;$&quot;#,##0.00\)"/>
    <numFmt numFmtId="187" formatCode="#,##0_);[Red]&quot;₩&quot;\!\-#,##0"/>
    <numFmt numFmtId="188" formatCode="#,##0.0"/>
    <numFmt numFmtId="189" formatCode="_ * #,##0_ ;_ * &quot;₩&quot;\!\-#,##0_ ;_ * &quot;-&quot;_ ;_ @_ "/>
    <numFmt numFmtId="190" formatCode="0.0%"/>
    <numFmt numFmtId="191" formatCode="_-* #\!\,##0\!.00&quot;₩&quot;\!\ &quot;DM&quot;_-;&quot;₩&quot;\!\-* #\!\,##0\!.00&quot;₩&quot;\!\ &quot;DM&quot;_-;_-* &quot;-&quot;??&quot;₩&quot;\!\ &quot;DM&quot;_-;_-@_-"/>
    <numFmt numFmtId="192" formatCode="_-* #\!\,##0\!.00&quot;₩&quot;\!\ _D_M_-;&quot;₩&quot;\!\-* #\!\,##0\!.00&quot;₩&quot;\!\ _D_M_-;_-* &quot;-&quot;??&quot;₩&quot;\!\ _D_M_-;_-@_-"/>
    <numFmt numFmtId="193" formatCode="000&quot;₩&quot;\!\-0000"/>
    <numFmt numFmtId="194" formatCode="#\!\,##0\!\,000"/>
    <numFmt numFmtId="195" formatCode="000\!\,000"/>
    <numFmt numFmtId="196" formatCode="#\!\,##0\!.00&quot;₩&quot;\!\ &quot;F&quot;;&quot;₩&quot;\!\-#\!\,##0\!.00&quot;₩&quot;\!\ &quot;F&quot;"/>
    <numFmt numFmtId="197" formatCode="0.000"/>
    <numFmt numFmtId="198" formatCode="_-* #,##0.000_-;\-* #,##0.000_-;_-* &quot;-&quot;_-;_-@_-"/>
    <numFmt numFmtId="199" formatCode="_(* #,##0_);_(* &quot;₩&quot;\!\(#,##0&quot;₩&quot;\!\);_(* &quot;-&quot;_);_(@_)"/>
    <numFmt numFmtId="200" formatCode="[Red]#,##0"/>
    <numFmt numFmtId="201" formatCode="#,##0.0000"/>
    <numFmt numFmtId="202" formatCode="&quot;₩&quot;#,##0;[Red]&quot;₩&quot;&quot;₩&quot;&quot;₩&quot;&quot;₩&quot;&quot;₩&quot;&quot;₩&quot;&quot;₩&quot;&quot;₩&quot;\-#,##0"/>
    <numFmt numFmtId="203" formatCode="_ * #,##0.00_ ;_ * &quot;₩&quot;&quot;₩&quot;&quot;₩&quot;&quot;₩&quot;&quot;₩&quot;&quot;₩&quot;&quot;₩&quot;\-#,##0.00_ ;_ * &quot;-&quot;??_ ;_ @_ "/>
    <numFmt numFmtId="204" formatCode="0.00_);[Red]\(0.00\)"/>
    <numFmt numFmtId="205" formatCode="#,##0.000"/>
    <numFmt numFmtId="206" formatCode="&quot;$&quot;#,##0_);\(&quot;$&quot;#,##0\)"/>
    <numFmt numFmtId="207" formatCode="&quot;₩&quot;#,##0;[Red]&quot;₩&quot;\-&quot;₩&quot;#,##0"/>
    <numFmt numFmtId="208" formatCode="#0.00%"/>
    <numFmt numFmtId="209" formatCode="0.0000%"/>
    <numFmt numFmtId="210" formatCode="\$#.00"/>
    <numFmt numFmtId="211" formatCode="#.00"/>
    <numFmt numFmtId="212" formatCode="%#.00"/>
    <numFmt numFmtId="213" formatCode="#."/>
    <numFmt numFmtId="214" formatCode="#,##0.00;[Red]&quot;-&quot;#,##0.00"/>
    <numFmt numFmtId="215" formatCode="_(* #,##0_);_(* \(#,##0\);_(* &quot;-&quot;_);_(@_)"/>
    <numFmt numFmtId="216" formatCode="#,##0.####;[Red]&quot;△&quot;#,##0.####"/>
    <numFmt numFmtId="217" formatCode="#,##0&quot; &quot;;[Red]&quot;△&quot;#,##0&quot; &quot;"/>
    <numFmt numFmtId="218" formatCode="* #,##0&quot; &quot;;[Red]* &quot;△&quot;#,##0&quot; &quot;;* @"/>
    <numFmt numFmtId="219" formatCode="#,##0.000\ &quot;㎥ &quot;"/>
    <numFmt numFmtId="220" formatCode="&quot;  &quot;@"/>
    <numFmt numFmtId="221" formatCode="#,##0.000\ &quot;㎡ &quot;"/>
    <numFmt numFmtId="222" formatCode="#,##0.000\ &quot;m  &quot;"/>
    <numFmt numFmtId="223" formatCode="#,##0.000\ &quot;㎏ &quot;"/>
    <numFmt numFmtId="224" formatCode="_ * #\!\,##0_ ;_ * &quot;₩&quot;\!\-#\!\,##0_ ;_ * &quot;-&quot;_ ;_ @_ "/>
    <numFmt numFmtId="225" formatCode="_-[$€-2]* #,##0.00_-;\-[$€-2]* #,##0.00_-;_-[$€-2]* &quot;-&quot;??_-"/>
    <numFmt numFmtId="226" formatCode="0,,"/>
    <numFmt numFmtId="227" formatCode="yy&quot;年&quot;\ m&quot;月&quot;\ d&quot;日&quot;"/>
    <numFmt numFmtId="228" formatCode="&quot;₩&quot;#,##0;&quot;₩&quot;&quot;₩&quot;\!\-#,##0"/>
    <numFmt numFmtId="229" formatCode="#,##0;&quot;-&quot;#,##0"/>
    <numFmt numFmtId="230" formatCode="_-* #,##0;\-* #,##0;_-* &quot;-&quot;;_-@"/>
    <numFmt numFmtId="231" formatCode="#,##0.00;[Red]#,##0.00;&quot; &quot;"/>
    <numFmt numFmtId="232" formatCode="#,##0.0;[Red]#,##0.0;&quot; &quot;"/>
    <numFmt numFmtId="233" formatCode="[Blue]\+0%;[Red]\-0%;0%"/>
    <numFmt numFmtId="234" formatCode="&quot;(&quot;###.00&quot;)&quot;"/>
    <numFmt numFmtId="235" formatCode="&quot;₩&quot;#,##0.00;&quot;₩&quot;&quot;₩&quot;&quot;₩&quot;&quot;₩&quot;&quot;₩&quot;&quot;₩&quot;&quot;₩&quot;&quot;₩&quot;&quot;₩&quot;&quot;₩&quot;&quot;₩&quot;&quot;₩&quot;\-&quot;₩&quot;#,##0.00"/>
    <numFmt numFmtId="236" formatCode="#,###;\-#,###;###"/>
    <numFmt numFmtId="237" formatCode="&quot;₩&quot;#,##0.00;[Red]&quot;₩&quot;&quot;₩&quot;&quot;₩&quot;&quot;₩&quot;&quot;₩&quot;&quot;₩&quot;&quot;₩&quot;&quot;₩&quot;\-#,##0.00"/>
    <numFmt numFmtId="238" formatCode="_ * #,##0.00_ ;_ * &quot;₩&quot;&quot;₩&quot;&quot;₩&quot;&quot;₩&quot;&quot;₩&quot;\-#,##0.00_ ;_ * &quot;-&quot;??_ ;_ @_ "/>
    <numFmt numFmtId="239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40" formatCode="_ * #,##0_ ;_ * &quot;₩&quot;&quot;₩&quot;&quot;₩&quot;&quot;₩&quot;&quot;₩&quot;\-#,##0_ ;_ * &quot;-&quot;_ ;_ @_ "/>
    <numFmt numFmtId="241" formatCode="&quot;₩&quot;#,##0;&quot;₩&quot;&quot;₩&quot;&quot;₩&quot;&quot;₩&quot;&quot;₩&quot;&quot;₩&quot;&quot;₩&quot;&quot;₩&quot;&quot;₩&quot;&quot;₩&quot;&quot;₩&quot;&quot;₩&quot;\-&quot;₩&quot;#,##0"/>
    <numFmt numFmtId="242" formatCode="_ * #,##0.000_ ;_ * \-#,##0.000_ ;_ * &quot;-&quot;_ ;_ @_ "/>
    <numFmt numFmtId="243" formatCode="_-* #,##0.00_-;\-* #,##0.00_-;_-* &quot;-&quot;_-;_-@_-"/>
    <numFmt numFmtId="244" formatCode="&quot;₩&quot;#,##0_);\(&quot;₩&quot;#,##0\)"/>
    <numFmt numFmtId="245" formatCode="&quot;₩&quot;\!\$#,##0_);[Red]&quot;₩&quot;\!\(&quot;₩&quot;\!\$#,##0&quot;₩&quot;\!\)"/>
    <numFmt numFmtId="246" formatCode="_-* #,##0&quot;₩&quot;\ _D_M_-;&quot;₩&quot;\-* #,##0&quot;₩&quot;\ _D_M_-;_-* &quot;-&quot;&quot;₩&quot;\ _D_M_-;_-@_-"/>
    <numFmt numFmtId="247" formatCode="* #,##0.0"/>
    <numFmt numFmtId="248" formatCode="#,##0.00000"/>
    <numFmt numFmtId="249" formatCode="_ * #,##0_ ;_ * &quot;₩&quot;\-#,##0_ ;_ * &quot;-&quot;??_ ;_ @_ "/>
    <numFmt numFmtId="250" formatCode="0.0%;[Red]&quot;△&quot;0.0%"/>
    <numFmt numFmtId="251" formatCode="0.00000000"/>
    <numFmt numFmtId="252" formatCode="_ * #,##0_ ;_ * &quot;₩&quot;&quot;₩&quot;&quot;₩&quot;\-#,##0_ ;_ * &quot;-&quot;_ ;_ @_ "/>
    <numFmt numFmtId="253" formatCode="_ &quot;₩&quot;* #,##0.00_ ;_ &quot;₩&quot;* &quot;₩&quot;&quot;₩&quot;&quot;₩&quot;&quot;₩&quot;\-#,##0.00_ ;_ &quot;₩&quot;* &quot;-&quot;??_ ;_ @_ "/>
    <numFmt numFmtId="254" formatCode="&quot;₩&quot;#,##0.00;&quot;₩&quot;\-#,##0.00"/>
    <numFmt numFmtId="255" formatCode="###,###,"/>
    <numFmt numFmtId="256" formatCode="#,##0_ "/>
    <numFmt numFmtId="257" formatCode="&quot;Fr.&quot;\ #,##0;[Red]&quot;Fr.&quot;\ \-#,##0"/>
    <numFmt numFmtId="258" formatCode="&quot;Fr.&quot;\ #,##0.00;[Red]&quot;Fr.&quot;\ \-#,##0.00"/>
    <numFmt numFmtId="259" formatCode="0.00000%"/>
    <numFmt numFmtId="260" formatCode="_ &quot;₩&quot;* #,##0.0000000_ ;_ &quot;₩&quot;* &quot;₩&quot;\-#,##0.0000000_ ;_ &quot;₩&quot;* &quot;-&quot;??_ ;_ @_ "/>
    <numFmt numFmtId="261" formatCode="#,##0;[Red]&quot;△&quot;#,##0"/>
    <numFmt numFmtId="262" formatCode="_ * #,##0.000000_ ;_ * &quot;₩&quot;\-#,##0.000000_ ;_ * &quot;-&quot;??_ ;_ @_ "/>
    <numFmt numFmtId="263" formatCode="#,##0&quot;칸&quot;"/>
    <numFmt numFmtId="264" formatCode="_(* #,##0.00_);_(* \(#,##0.00\);_(* &quot;-&quot;??_);_(@_)"/>
    <numFmt numFmtId="265" formatCode="&quot;₩&quot;#,##0.00;\!\-&quot;₩&quot;#,##0.00"/>
    <numFmt numFmtId="266" formatCode="&quot;₩&quot;#,##0.00;&quot;₩&quot;\!\!\-&quot;₩&quot;#,##0.00"/>
    <numFmt numFmtId="267" formatCode="0.00_);[Red]&quot;₩&quot;\!\(0.00&quot;₩&quot;\!\)"/>
    <numFmt numFmtId="268" formatCode="\_x0000_;;"/>
    <numFmt numFmtId="269" formatCode="_-&quot;$&quot;* #,##0_-;\-&quot;$&quot;* #,##0_-;_-&quot;$&quot;* &quot;-&quot;_-;_-@_-"/>
    <numFmt numFmtId="270" formatCode="_(&quot;$&quot;* #,##0_);_(&quot;$&quot;* \(#,##0\);_(&quot;$&quot;* &quot;-&quot;_);_(@_)"/>
    <numFmt numFmtId="271" formatCode="&quot;$&quot;#,##0_);[Red]\(&quot;$&quot;#,##0\)"/>
    <numFmt numFmtId="272" formatCode="_ &quot;₩&quot;* #,##0_ ;_ &quot;₩&quot;* \-#,##0_ ;_ &quot;₩&quot;* &quot;-&quot;_ ;_ @_ "/>
    <numFmt numFmtId="273" formatCode="d\.mmm"/>
    <numFmt numFmtId="274" formatCode="&quot;$&quot;#,##0.00_);[Red]\(&quot;$&quot;#,##0.00\)"/>
    <numFmt numFmtId="275" formatCode="_ &quot;₩&quot;* #,##0.00_ ;_ &quot;₩&quot;* \-#,##0.00_ ;_ &quot;₩&quot;* &quot;-&quot;??_ ;_ @_ "/>
    <numFmt numFmtId="276" formatCode="#,##0&quot;?_);\(#,##0&quot;&quot;?&quot;\)"/>
    <numFmt numFmtId="277" formatCode="_-* #,##0_-;&quot;₩!-&quot;* #,##0_-;_-* \-_-;_-@_-"/>
    <numFmt numFmtId="278" formatCode="#,##0.00&quot;?_);[Red]\(#,##0.00&quot;&quot;?&quot;\)"/>
    <numFmt numFmtId="279" formatCode="0.000%"/>
  </numFmts>
  <fonts count="1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sz val="10"/>
      <name val="Helv"/>
      <family val="2"/>
    </font>
    <font>
      <b/>
      <sz val="11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24"/>
      <name val="굴림체"/>
      <family val="3"/>
      <charset val="129"/>
    </font>
    <font>
      <b/>
      <u/>
      <sz val="14"/>
      <name val="굴림체"/>
      <family val="3"/>
      <charset val="129"/>
    </font>
    <font>
      <b/>
      <u/>
      <sz val="16"/>
      <name val="굴림체"/>
      <family val="3"/>
      <charset val="129"/>
    </font>
    <font>
      <b/>
      <sz val="20"/>
      <name val="굴림체"/>
      <family val="3"/>
      <charset val="129"/>
    </font>
    <font>
      <sz val="16"/>
      <name val="굴림체"/>
      <family val="3"/>
      <charset val="129"/>
    </font>
    <font>
      <sz val="14"/>
      <name val="굴림체"/>
      <family val="3"/>
      <charset val="129"/>
    </font>
    <font>
      <b/>
      <sz val="13"/>
      <name val="굴림체"/>
      <family val="3"/>
      <charset val="129"/>
    </font>
    <font>
      <sz val="13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"/>
      <color indexed="8"/>
      <name val="Courier"/>
      <family val="3"/>
    </font>
    <font>
      <b/>
      <sz val="22"/>
      <name val="굴림체"/>
      <family val="3"/>
      <charset val="129"/>
    </font>
    <font>
      <sz val="10"/>
      <name val="Times New Roman"/>
      <family val="1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b/>
      <sz val="10"/>
      <name val="MS Sans Serif"/>
      <family val="2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돋움"/>
      <family val="3"/>
      <charset val="129"/>
    </font>
    <font>
      <b/>
      <sz val="12"/>
      <name val="바탕체"/>
      <family val="1"/>
      <charset val="129"/>
    </font>
    <font>
      <sz val="12"/>
      <name val="¹ÙÅÁÃ¼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2"/>
      <color indexed="10"/>
      <name val="바탕체"/>
      <family val="1"/>
      <charset val="129"/>
    </font>
    <font>
      <sz val="9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0"/>
      <color indexed="10"/>
      <name val="돋움체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돋움"/>
      <family val="3"/>
      <charset val="129"/>
    </font>
    <font>
      <sz val="10"/>
      <name val="μ¸¿oA¼"/>
      <family val="3"/>
      <charset val="129"/>
    </font>
    <font>
      <sz val="12"/>
      <name val="ⓒoUAAA¨u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b/>
      <sz val="12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sz val="8.25"/>
      <color indexed="72"/>
      <name val="MS Sans Serif"/>
      <family val="2"/>
    </font>
    <font>
      <i/>
      <outline/>
      <shadow/>
      <u/>
      <sz val="1"/>
      <color indexed="24"/>
      <name val="Courier"/>
      <family val="3"/>
    </font>
    <font>
      <sz val="11"/>
      <name val="μ¸¿o"/>
      <family val="3"/>
      <charset val="129"/>
    </font>
    <font>
      <sz val="12"/>
      <name val="µ¸¿òÃ¼"/>
      <family val="1"/>
      <charset val="129"/>
    </font>
    <font>
      <sz val="12"/>
      <name val="Tms Rmn"/>
      <family val="1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0"/>
      <color indexed="8"/>
      <name val="Impact"/>
      <family val="2"/>
    </font>
    <font>
      <sz val="12"/>
      <name val="Arial"/>
      <family val="2"/>
    </font>
    <font>
      <sz val="1"/>
      <color indexed="16"/>
      <name val="Courier"/>
      <family val="3"/>
    </font>
    <font>
      <u/>
      <sz val="8.5"/>
      <color indexed="36"/>
      <name val="바탕체"/>
      <family val="1"/>
      <charset val="129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sz val="7"/>
      <name val="Small Fonts"/>
      <family val="2"/>
    </font>
    <font>
      <sz val="12"/>
      <name val="Helv"/>
      <family val="2"/>
    </font>
    <font>
      <b/>
      <sz val="8"/>
      <name val="Times New Roman"/>
      <family val="1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0"/>
      <name val="궁서(English)"/>
      <family val="3"/>
      <charset val="129"/>
    </font>
    <font>
      <sz val="10"/>
      <name val="Helv"/>
      <family val="2"/>
    </font>
    <font>
      <sz val="9"/>
      <name val="바탕체"/>
      <family val="1"/>
      <charset val="129"/>
    </font>
    <font>
      <sz val="12"/>
      <name val="¹UAAA¼"/>
      <family val="1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10"/>
      <name val="Geneva"/>
      <family val="2"/>
    </font>
    <font>
      <sz val="14"/>
      <name val="뼥?ⓒ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theme="1"/>
      <name val="맑은 고딕"/>
      <family val="2"/>
      <charset val="129"/>
    </font>
    <font>
      <sz val="12"/>
      <name val="휴먼옛체"/>
      <family val="1"/>
      <charset val="129"/>
    </font>
    <font>
      <sz val="11"/>
      <color theme="1"/>
      <name val="맑은 고딕"/>
      <family val="3"/>
      <charset val="129"/>
      <scheme val="minor"/>
    </font>
    <font>
      <u/>
      <sz val="8.25"/>
      <color indexed="12"/>
      <name val="돋움"/>
      <family val="3"/>
      <charset val="129"/>
    </font>
    <font>
      <b/>
      <sz val="22"/>
      <name val="바탕체"/>
      <family val="1"/>
      <charset val="129"/>
    </font>
    <font>
      <sz val="12"/>
      <name val="¨IoUAAA¡§u"/>
      <family val="1"/>
      <charset val="129"/>
    </font>
    <font>
      <sz val="12"/>
      <name val="±¼¸²A¼"/>
      <family val="3"/>
    </font>
    <font>
      <sz val="10"/>
      <color indexed="8"/>
      <name val="돋움체"/>
      <family val="3"/>
      <charset val="129"/>
    </font>
    <font>
      <b/>
      <u/>
      <sz val="16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굴림체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gray0625">
        <fgColor indexed="11"/>
        <bgColor indexed="15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0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5747">
    <xf numFmtId="0" fontId="0" fillId="0" borderId="0"/>
    <xf numFmtId="0" fontId="44" fillId="0" borderId="0"/>
    <xf numFmtId="205" fontId="5" fillId="0" borderId="1">
      <alignment horizontal="centerContinuous" vertical="center"/>
    </xf>
    <xf numFmtId="3" fontId="5" fillId="0" borderId="0">
      <alignment vertical="center"/>
    </xf>
    <xf numFmtId="206" fontId="5" fillId="0" borderId="0">
      <alignment vertical="center"/>
    </xf>
    <xf numFmtId="4" fontId="5" fillId="0" borderId="0">
      <alignment vertical="center"/>
    </xf>
    <xf numFmtId="205" fontId="5" fillId="0" borderId="0">
      <alignment vertical="center"/>
    </xf>
    <xf numFmtId="3" fontId="5" fillId="0" borderId="0">
      <alignment vertical="center"/>
    </xf>
    <xf numFmtId="24" fontId="22" fillId="0" borderId="0" applyFont="0" applyFill="0" applyBorder="0" applyAlignment="0" applyProtection="0"/>
    <xf numFmtId="177" fontId="46" fillId="0" borderId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233" fontId="47" fillId="0" borderId="0" applyFont="0" applyFill="0" applyBorder="0" applyAlignment="0" applyProtection="0">
      <alignment vertical="center"/>
    </xf>
    <xf numFmtId="234" fontId="4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0" fontId="5" fillId="0" borderId="2"/>
    <xf numFmtId="0" fontId="48" fillId="0" borderId="0">
      <alignment vertical="center"/>
    </xf>
    <xf numFmtId="0" fontId="18" fillId="0" borderId="0">
      <alignment vertical="center"/>
    </xf>
    <xf numFmtId="0" fontId="49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0" fillId="0" borderId="0"/>
    <xf numFmtId="0" fontId="3" fillId="0" borderId="0"/>
    <xf numFmtId="0" fontId="3" fillId="0" borderId="0"/>
    <xf numFmtId="0" fontId="20" fillId="0" borderId="0"/>
    <xf numFmtId="0" fontId="43" fillId="0" borderId="0"/>
    <xf numFmtId="0" fontId="3" fillId="0" borderId="0"/>
    <xf numFmtId="0" fontId="22" fillId="0" borderId="0"/>
    <xf numFmtId="0" fontId="22" fillId="0" borderId="0"/>
    <xf numFmtId="0" fontId="43" fillId="0" borderId="0"/>
    <xf numFmtId="177" fontId="5" fillId="0" borderId="0" applyFont="0" applyFill="0" applyBorder="0" applyAlignment="0" applyProtection="0"/>
    <xf numFmtId="0" fontId="3" fillId="0" borderId="0"/>
    <xf numFmtId="0" fontId="43" fillId="0" borderId="0"/>
    <xf numFmtId="0" fontId="3" fillId="0" borderId="0"/>
    <xf numFmtId="0" fontId="22" fillId="0" borderId="0"/>
    <xf numFmtId="0" fontId="22" fillId="0" borderId="0"/>
    <xf numFmtId="0" fontId="3" fillId="0" borderId="0"/>
    <xf numFmtId="0" fontId="20" fillId="0" borderId="0"/>
    <xf numFmtId="235" fontId="5" fillId="0" borderId="0" applyFont="0" applyFill="0" applyBorder="0" applyAlignment="0" applyProtection="0"/>
    <xf numFmtId="0" fontId="3" fillId="0" borderId="0"/>
    <xf numFmtId="0" fontId="20" fillId="0" borderId="0"/>
    <xf numFmtId="0" fontId="3" fillId="0" borderId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3" fillId="0" borderId="0"/>
    <xf numFmtId="177" fontId="5" fillId="0" borderId="0" applyFont="0" applyFill="0" applyBorder="0" applyAlignment="0" applyProtection="0"/>
    <xf numFmtId="0" fontId="20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20" fillId="0" borderId="0"/>
    <xf numFmtId="0" fontId="22" fillId="0" borderId="0"/>
    <xf numFmtId="0" fontId="3" fillId="0" borderId="0"/>
    <xf numFmtId="0" fontId="43" fillId="0" borderId="0"/>
    <xf numFmtId="0" fontId="3" fillId="0" borderId="0"/>
    <xf numFmtId="203" fontId="5" fillId="0" borderId="0" applyFont="0" applyFill="0" applyBorder="0" applyAlignment="0" applyProtection="0"/>
    <xf numFmtId="202" fontId="3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20" fillId="0" borderId="0"/>
    <xf numFmtId="0" fontId="20" fillId="0" borderId="0"/>
    <xf numFmtId="177" fontId="5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7" fontId="5" fillId="0" borderId="0" applyFont="0" applyFill="0" applyBorder="0" applyAlignment="0" applyProtection="0"/>
    <xf numFmtId="0" fontId="5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/>
    <xf numFmtId="0" fontId="20" fillId="0" borderId="0"/>
    <xf numFmtId="177" fontId="5" fillId="0" borderId="0" applyFont="0" applyFill="0" applyBorder="0" applyAlignment="0" applyProtection="0"/>
    <xf numFmtId="0" fontId="20" fillId="0" borderId="0"/>
    <xf numFmtId="0" fontId="20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22" fillId="0" borderId="0"/>
    <xf numFmtId="0" fontId="43" fillId="0" borderId="0"/>
    <xf numFmtId="0" fontId="3" fillId="0" borderId="0"/>
    <xf numFmtId="0" fontId="20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0" borderId="0"/>
    <xf numFmtId="0" fontId="2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7" fontId="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/>
    <xf numFmtId="177" fontId="5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/>
    <xf numFmtId="0" fontId="43" fillId="0" borderId="0"/>
    <xf numFmtId="0" fontId="22" fillId="0" borderId="0"/>
    <xf numFmtId="0" fontId="3" fillId="0" borderId="0"/>
    <xf numFmtId="0" fontId="3" fillId="0" borderId="0"/>
    <xf numFmtId="0" fontId="3" fillId="0" borderId="0"/>
    <xf numFmtId="0" fontId="22" fillId="0" borderId="0"/>
    <xf numFmtId="0" fontId="22" fillId="0" borderId="0"/>
    <xf numFmtId="0" fontId="3" fillId="0" borderId="0"/>
    <xf numFmtId="0" fontId="22" fillId="0" borderId="0"/>
    <xf numFmtId="0" fontId="3" fillId="0" borderId="0"/>
    <xf numFmtId="0" fontId="22" fillId="0" borderId="0"/>
    <xf numFmtId="0" fontId="3" fillId="0" borderId="0"/>
    <xf numFmtId="0" fontId="22" fillId="0" borderId="0"/>
    <xf numFmtId="0" fontId="20" fillId="0" borderId="0"/>
    <xf numFmtId="0" fontId="20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22" fillId="0" borderId="0"/>
    <xf numFmtId="177" fontId="5" fillId="0" borderId="0" applyFont="0" applyFill="0" applyBorder="0" applyAlignment="0" applyProtection="0"/>
    <xf numFmtId="0" fontId="20" fillId="0" borderId="0"/>
    <xf numFmtId="0" fontId="20" fillId="0" borderId="0"/>
    <xf numFmtId="0" fontId="22" fillId="0" borderId="0"/>
    <xf numFmtId="0" fontId="20" fillId="0" borderId="0"/>
    <xf numFmtId="0" fontId="3" fillId="0" borderId="0"/>
    <xf numFmtId="0" fontId="51" fillId="0" borderId="0"/>
    <xf numFmtId="0" fontId="52" fillId="0" borderId="0">
      <protection locked="0"/>
    </xf>
    <xf numFmtId="0" fontId="53" fillId="0" borderId="0" applyNumberFormat="0" applyFill="0" applyBorder="0" applyAlignment="0" applyProtection="0"/>
    <xf numFmtId="0" fontId="15" fillId="0" borderId="0" applyFont="0" applyFill="0" applyBorder="0" applyAlignment="0" applyProtection="0"/>
    <xf numFmtId="0" fontId="54" fillId="0" borderId="0"/>
    <xf numFmtId="0" fontId="18" fillId="0" borderId="0">
      <alignment vertical="center"/>
    </xf>
    <xf numFmtId="0" fontId="18" fillId="0" borderId="0">
      <alignment vertical="center"/>
    </xf>
    <xf numFmtId="176" fontId="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177" fontId="45" fillId="0" borderId="0" applyFont="0" applyFill="0" applyBorder="0" applyAlignment="0" applyProtection="0"/>
    <xf numFmtId="177" fontId="45" fillId="0" borderId="0" applyFont="0" applyFill="0" applyBorder="0" applyAlignment="0" applyProtection="0"/>
    <xf numFmtId="177" fontId="56" fillId="0" borderId="3">
      <alignment vertical="center"/>
    </xf>
    <xf numFmtId="9" fontId="44" fillId="0" borderId="0">
      <alignment vertical="center"/>
    </xf>
    <xf numFmtId="214" fontId="57" fillId="0" borderId="4" applyFill="0" applyProtection="0">
      <alignment horizontal="center"/>
    </xf>
    <xf numFmtId="3" fontId="46" fillId="0" borderId="3"/>
    <xf numFmtId="190" fontId="44" fillId="0" borderId="0">
      <alignment vertical="center"/>
    </xf>
    <xf numFmtId="3" fontId="46" fillId="0" borderId="3"/>
    <xf numFmtId="10" fontId="44" fillId="0" borderId="0">
      <alignment vertical="center"/>
    </xf>
    <xf numFmtId="208" fontId="8" fillId="0" borderId="0">
      <alignment vertical="center"/>
    </xf>
    <xf numFmtId="207" fontId="5" fillId="0" borderId="0">
      <alignment vertical="center"/>
    </xf>
    <xf numFmtId="229" fontId="5" fillId="0" borderId="0">
      <alignment vertical="center"/>
    </xf>
    <xf numFmtId="0" fontId="18" fillId="0" borderId="0"/>
    <xf numFmtId="0" fontId="16" fillId="0" borderId="0">
      <alignment horizontal="center" vertical="center"/>
    </xf>
    <xf numFmtId="209" fontId="8" fillId="0" borderId="0">
      <alignment vertical="center"/>
    </xf>
    <xf numFmtId="209" fontId="8" fillId="0" borderId="0">
      <alignment vertical="center"/>
    </xf>
    <xf numFmtId="201" fontId="8" fillId="0" borderId="0">
      <alignment vertical="center"/>
    </xf>
    <xf numFmtId="201" fontId="8" fillId="0" borderId="0">
      <alignment vertical="center"/>
    </xf>
    <xf numFmtId="201" fontId="8" fillId="0" borderId="0">
      <alignment vertical="center"/>
    </xf>
    <xf numFmtId="201" fontId="8" fillId="0" borderId="0">
      <alignment vertical="center"/>
    </xf>
    <xf numFmtId="3" fontId="58" fillId="0" borderId="5">
      <alignment horizontal="right" vertical="center"/>
    </xf>
    <xf numFmtId="0" fontId="18" fillId="0" borderId="0"/>
    <xf numFmtId="3" fontId="58" fillId="0" borderId="5">
      <alignment horizontal="right" vertical="center"/>
    </xf>
    <xf numFmtId="3" fontId="58" fillId="0" borderId="5">
      <alignment horizontal="right" vertical="center"/>
    </xf>
    <xf numFmtId="3" fontId="58" fillId="0" borderId="5">
      <alignment horizontal="right" vertical="center"/>
    </xf>
    <xf numFmtId="3" fontId="58" fillId="0" borderId="5">
      <alignment horizontal="right" vertical="center"/>
    </xf>
    <xf numFmtId="3" fontId="58" fillId="0" borderId="5">
      <alignment horizontal="right" vertical="center"/>
    </xf>
    <xf numFmtId="3" fontId="58" fillId="0" borderId="5">
      <alignment horizontal="right" vertical="center"/>
    </xf>
    <xf numFmtId="0" fontId="16" fillId="0" borderId="0">
      <alignment horizontal="center" vertical="center"/>
    </xf>
    <xf numFmtId="0" fontId="18" fillId="0" borderId="0"/>
    <xf numFmtId="3" fontId="58" fillId="0" borderId="5">
      <alignment horizontal="right" vertical="center"/>
    </xf>
    <xf numFmtId="3" fontId="58" fillId="0" borderId="5">
      <alignment horizontal="right" vertical="center"/>
    </xf>
    <xf numFmtId="215" fontId="5" fillId="0" borderId="0">
      <alignment horizontal="center" vertical="center"/>
    </xf>
    <xf numFmtId="197" fontId="59" fillId="0" borderId="0">
      <alignment horizontal="center" vertical="center"/>
    </xf>
    <xf numFmtId="3" fontId="58" fillId="0" borderId="5">
      <alignment horizontal="right" vertical="center"/>
    </xf>
    <xf numFmtId="3" fontId="58" fillId="0" borderId="5">
      <alignment horizontal="right" vertical="center"/>
    </xf>
    <xf numFmtId="3" fontId="58" fillId="0" borderId="5">
      <alignment horizontal="right" vertical="center"/>
    </xf>
    <xf numFmtId="3" fontId="58" fillId="0" borderId="5">
      <alignment horizontal="right" vertical="center"/>
    </xf>
    <xf numFmtId="232" fontId="60" fillId="0" borderId="0">
      <alignment vertical="center"/>
    </xf>
    <xf numFmtId="3" fontId="58" fillId="0" borderId="5">
      <alignment horizontal="right" vertical="center"/>
    </xf>
    <xf numFmtId="3" fontId="58" fillId="0" borderId="5">
      <alignment horizontal="right" vertical="center"/>
    </xf>
    <xf numFmtId="3" fontId="58" fillId="0" borderId="5">
      <alignment horizontal="right" vertical="center"/>
    </xf>
    <xf numFmtId="232" fontId="60" fillId="0" borderId="0">
      <alignment vertical="center"/>
    </xf>
    <xf numFmtId="231" fontId="47" fillId="0" borderId="0">
      <alignment vertical="center"/>
    </xf>
    <xf numFmtId="0" fontId="8" fillId="0" borderId="0"/>
    <xf numFmtId="0" fontId="3" fillId="0" borderId="0" applyNumberFormat="0" applyFill="0" applyBorder="0" applyAlignment="0" applyProtection="0"/>
    <xf numFmtId="9" fontId="62" fillId="0" borderId="0" applyFont="0" applyFill="0" applyBorder="0" applyAlignment="0" applyProtection="0"/>
    <xf numFmtId="9" fontId="21" fillId="0" borderId="0" applyFont="0" applyFill="0" applyBorder="0" applyAlignment="0" applyProtection="0"/>
    <xf numFmtId="177" fontId="61" fillId="0" borderId="0" applyFont="0" applyFill="0" applyBorder="0" applyAlignment="0" applyProtection="0"/>
    <xf numFmtId="2" fontId="58" fillId="0" borderId="5">
      <alignment horizontal="right" vertical="center"/>
    </xf>
    <xf numFmtId="0" fontId="5" fillId="0" borderId="0"/>
    <xf numFmtId="0" fontId="5" fillId="0" borderId="6">
      <alignment horizontal="center"/>
    </xf>
    <xf numFmtId="2" fontId="58" fillId="0" borderId="5">
      <alignment horizontal="right" vertical="center"/>
    </xf>
    <xf numFmtId="2" fontId="58" fillId="0" borderId="5">
      <alignment horizontal="right" vertical="center"/>
    </xf>
    <xf numFmtId="0" fontId="63" fillId="2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231" fontId="47" fillId="0" borderId="0">
      <alignment vertical="center"/>
    </xf>
    <xf numFmtId="0" fontId="52" fillId="0" borderId="0">
      <protection locked="0"/>
    </xf>
    <xf numFmtId="0" fontId="63" fillId="8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9" fontId="5" fillId="0" borderId="0">
      <protection locked="0"/>
    </xf>
    <xf numFmtId="0" fontId="64" fillId="12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189" fontId="3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51" fillId="0" borderId="0" applyFont="0" applyFill="0" applyBorder="0" applyAlignment="0" applyProtection="0"/>
    <xf numFmtId="177" fontId="16" fillId="0" borderId="7">
      <alignment horizontal="center" vertical="center"/>
    </xf>
    <xf numFmtId="0" fontId="16" fillId="0" borderId="8" applyProtection="0">
      <alignment horizontal="left" vertical="center" wrapText="1"/>
    </xf>
    <xf numFmtId="0" fontId="6" fillId="0" borderId="0">
      <protection locked="0"/>
    </xf>
    <xf numFmtId="0" fontId="6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" fillId="0" borderId="0">
      <protection locked="0"/>
    </xf>
    <xf numFmtId="0" fontId="6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198" fontId="5" fillId="0" borderId="0">
      <protection locked="0"/>
    </xf>
    <xf numFmtId="0" fontId="22" fillId="0" borderId="0"/>
    <xf numFmtId="0" fontId="6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4" fontId="52" fillId="0" borderId="0">
      <protection locked="0"/>
    </xf>
    <xf numFmtId="188" fontId="5" fillId="0" borderId="0">
      <protection locked="0"/>
    </xf>
    <xf numFmtId="0" fontId="101" fillId="0" borderId="0" applyNumberFormat="0" applyFill="0" applyBorder="0" applyAlignment="0" applyProtection="0"/>
    <xf numFmtId="0" fontId="102" fillId="0" borderId="0"/>
    <xf numFmtId="0" fontId="62" fillId="0" borderId="0"/>
    <xf numFmtId="0" fontId="103" fillId="0" borderId="0"/>
    <xf numFmtId="0" fontId="102" fillId="0" borderId="0"/>
    <xf numFmtId="0" fontId="102" fillId="0" borderId="0"/>
    <xf numFmtId="0" fontId="1" fillId="0" borderId="0" applyFill="0" applyBorder="0" applyAlignment="0"/>
    <xf numFmtId="0" fontId="9" fillId="0" borderId="0"/>
    <xf numFmtId="0" fontId="52" fillId="0" borderId="9">
      <protection locked="0"/>
    </xf>
    <xf numFmtId="0" fontId="104" fillId="16" borderId="10">
      <alignment horizontal="center" wrapText="1"/>
    </xf>
    <xf numFmtId="177" fontId="61" fillId="0" borderId="0" applyFont="0" applyFill="0" applyBorder="0" applyAlignment="0" applyProtection="0"/>
    <xf numFmtId="4" fontId="27" fillId="0" borderId="0">
      <protection locked="0"/>
    </xf>
    <xf numFmtId="199" fontId="105" fillId="0" borderId="0" applyFont="0" applyFill="0" applyBorder="0" applyAlignment="0" applyProtection="0"/>
    <xf numFmtId="184" fontId="8" fillId="0" borderId="0"/>
    <xf numFmtId="178" fontId="3" fillId="0" borderId="0" applyFont="0" applyFill="0" applyBorder="0" applyAlignment="0" applyProtection="0"/>
    <xf numFmtId="213" fontId="106" fillId="0" borderId="0">
      <protection locked="0"/>
    </xf>
    <xf numFmtId="40" fontId="22" fillId="0" borderId="0" applyFont="0" applyFill="0" applyBorder="0" applyAlignment="0" applyProtection="0"/>
    <xf numFmtId="0" fontId="23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27" fillId="0" borderId="0">
      <protection locked="0"/>
    </xf>
    <xf numFmtId="0" fontId="105" fillId="0" borderId="0" applyFont="0" applyFill="0" applyBorder="0" applyAlignment="0" applyProtection="0"/>
    <xf numFmtId="0" fontId="5" fillId="0" borderId="3" applyFill="0" applyBorder="0" applyAlignment="0"/>
    <xf numFmtId="180" fontId="3" fillId="0" borderId="0" applyFont="0" applyFill="0" applyBorder="0" applyAlignment="0" applyProtection="0"/>
    <xf numFmtId="213" fontId="106" fillId="0" borderId="0">
      <protection locked="0"/>
    </xf>
    <xf numFmtId="183" fontId="8" fillId="0" borderId="0"/>
    <xf numFmtId="15" fontId="3" fillId="0" borderId="0"/>
    <xf numFmtId="181" fontId="8" fillId="0" borderId="0"/>
    <xf numFmtId="239" fontId="5" fillId="0" borderId="0">
      <protection locked="0"/>
    </xf>
    <xf numFmtId="205" fontId="5" fillId="0" borderId="0">
      <protection locked="0"/>
    </xf>
    <xf numFmtId="0" fontId="24" fillId="0" borderId="0" applyNumberFormat="0" applyAlignment="0">
      <alignment horizontal="left"/>
    </xf>
    <xf numFmtId="225" fontId="8" fillId="0" borderId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28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>
      <protection locked="0"/>
    </xf>
    <xf numFmtId="211" fontId="27" fillId="0" borderId="0"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177" fontId="5" fillId="0" borderId="0" applyFont="0" applyFill="0" applyBorder="0" applyAlignment="0" applyProtection="0"/>
    <xf numFmtId="38" fontId="11" fillId="17" borderId="0" applyNumberFormat="0" applyBorder="0" applyAlignment="0" applyProtection="0"/>
    <xf numFmtId="3" fontId="44" fillId="0" borderId="11">
      <alignment horizontal="right" vertical="center"/>
    </xf>
    <xf numFmtId="4" fontId="44" fillId="0" borderId="11">
      <alignment horizontal="right" vertical="center"/>
    </xf>
    <xf numFmtId="0" fontId="12" fillId="0" borderId="0">
      <alignment horizontal="left"/>
    </xf>
    <xf numFmtId="0" fontId="13" fillId="0" borderId="12" applyNumberFormat="0" applyAlignment="0" applyProtection="0">
      <alignment horizontal="left" vertical="center"/>
    </xf>
    <xf numFmtId="0" fontId="13" fillId="0" borderId="13">
      <alignment horizontal="left" vertical="center"/>
    </xf>
    <xf numFmtId="213" fontId="106" fillId="0" borderId="0">
      <protection locked="0"/>
    </xf>
    <xf numFmtId="213" fontId="106" fillId="0" borderId="0">
      <protection locked="0"/>
    </xf>
    <xf numFmtId="213" fontId="41" fillId="0" borderId="0">
      <protection locked="0"/>
    </xf>
    <xf numFmtId="213" fontId="41" fillId="0" borderId="0">
      <protection locked="0"/>
    </xf>
    <xf numFmtId="0" fontId="108" fillId="0" borderId="0" applyNumberForma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10" fontId="11" fillId="17" borderId="3" applyNumberFormat="0" applyBorder="0" applyAlignment="0" applyProtection="0"/>
    <xf numFmtId="177" fontId="46" fillId="0" borderId="0" applyFont="0" applyFill="0" applyBorder="0" applyAlignment="0" applyProtection="0"/>
    <xf numFmtId="177" fontId="46" fillId="0" borderId="0" applyFont="0" applyFill="0" applyBorder="0" applyAlignment="0" applyProtection="0"/>
    <xf numFmtId="223" fontId="44" fillId="0" borderId="3">
      <alignment vertical="center"/>
    </xf>
    <xf numFmtId="0" fontId="8" fillId="0" borderId="14">
      <protection locked="0"/>
    </xf>
    <xf numFmtId="240" fontId="5" fillId="0" borderId="0" applyFont="0" applyFill="0" applyBorder="0" applyAlignment="0" applyProtection="0"/>
    <xf numFmtId="222" fontId="44" fillId="0" borderId="3">
      <alignment horizontal="right" vertical="center"/>
    </xf>
    <xf numFmtId="221" fontId="44" fillId="0" borderId="3">
      <alignment vertical="center"/>
    </xf>
    <xf numFmtId="219" fontId="44" fillId="0" borderId="3">
      <alignment vertical="center"/>
    </xf>
    <xf numFmtId="226" fontId="8" fillId="0" borderId="0">
      <alignment horizontal="left"/>
    </xf>
    <xf numFmtId="0" fontId="14" fillId="0" borderId="14"/>
    <xf numFmtId="177" fontId="61" fillId="0" borderId="0" applyFont="0" applyFill="0" applyBorder="0" applyAlignment="0" applyProtection="0"/>
    <xf numFmtId="0" fontId="86" fillId="18" borderId="0" applyNumberFormat="0" applyFont="0" applyFill="0" applyBorder="0" applyAlignment="0">
      <alignment vertical="center"/>
    </xf>
    <xf numFmtId="1" fontId="46" fillId="0" borderId="0" applyNumberFormat="0" applyFont="0" applyFill="0" applyBorder="0" applyAlignment="0">
      <alignment vertical="center"/>
    </xf>
    <xf numFmtId="37" fontId="110" fillId="0" borderId="0"/>
    <xf numFmtId="0" fontId="46" fillId="0" borderId="15" applyNumberFormat="0" applyFont="0" applyBorder="0" applyProtection="0">
      <alignment horizontal="center" vertical="center"/>
    </xf>
    <xf numFmtId="0" fontId="3" fillId="0" borderId="0" applyNumberFormat="0" applyFill="0" applyBorder="0" applyAlignment="0" applyProtection="0"/>
    <xf numFmtId="182" fontId="8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5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178" fontId="47" fillId="0" borderId="0">
      <alignment vertical="center"/>
    </xf>
    <xf numFmtId="212" fontId="27" fillId="0" borderId="0">
      <protection locked="0"/>
    </xf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204" fontId="47" fillId="0" borderId="0">
      <alignment vertical="center"/>
    </xf>
    <xf numFmtId="204" fontId="47" fillId="0" borderId="0">
      <alignment vertical="distributed"/>
    </xf>
    <xf numFmtId="177" fontId="46" fillId="0" borderId="0" applyFont="0" applyFill="0" applyBorder="0" applyAlignment="0" applyProtection="0"/>
    <xf numFmtId="177" fontId="46" fillId="0" borderId="0" applyFont="0" applyFill="0" applyBorder="0" applyAlignment="0" applyProtection="0"/>
    <xf numFmtId="0" fontId="22" fillId="0" borderId="0"/>
    <xf numFmtId="0" fontId="112" fillId="0" borderId="0">
      <alignment horizontal="center" vertical="center"/>
    </xf>
    <xf numFmtId="0" fontId="14" fillId="0" borderId="0"/>
    <xf numFmtId="40" fontId="26" fillId="0" borderId="0" applyBorder="0">
      <alignment horizontal="right"/>
    </xf>
    <xf numFmtId="227" fontId="8" fillId="0" borderId="0">
      <alignment horizontal="center"/>
    </xf>
    <xf numFmtId="0" fontId="113" fillId="18" borderId="0">
      <alignment horizontal="centerContinuous"/>
    </xf>
    <xf numFmtId="0" fontId="17" fillId="0" borderId="0" applyFill="0" applyBorder="0" applyProtection="0">
      <alignment horizontal="centerContinuous" vertical="center"/>
    </xf>
    <xf numFmtId="0" fontId="18" fillId="17" borderId="0" applyFill="0" applyBorder="0" applyProtection="0">
      <alignment horizontal="center" vertical="center"/>
    </xf>
    <xf numFmtId="213" fontId="27" fillId="0" borderId="16">
      <protection locked="0"/>
    </xf>
    <xf numFmtId="0" fontId="114" fillId="0" borderId="6">
      <alignment horizontal="left"/>
    </xf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202" fontId="3" fillId="0" borderId="0" applyFont="0" applyFill="0" applyBorder="0" applyAlignment="0" applyProtection="0"/>
    <xf numFmtId="0" fontId="98" fillId="0" borderId="0">
      <protection locked="0"/>
    </xf>
    <xf numFmtId="0" fontId="64" fillId="19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4" fillId="21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228" fontId="18" fillId="0" borderId="17">
      <alignment horizontal="right" vertical="center"/>
    </xf>
    <xf numFmtId="38" fontId="18" fillId="0" borderId="0"/>
    <xf numFmtId="0" fontId="65" fillId="0" borderId="0" applyNumberFormat="0" applyFill="0" applyBorder="0" applyAlignment="0" applyProtection="0">
      <alignment vertical="center"/>
    </xf>
    <xf numFmtId="0" fontId="66" fillId="23" borderId="18" applyNumberFormat="0" applyAlignment="0" applyProtection="0">
      <alignment vertical="center"/>
    </xf>
    <xf numFmtId="193" fontId="8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67" fillId="0" borderId="0"/>
    <xf numFmtId="0" fontId="47" fillId="0" borderId="0">
      <alignment vertical="center"/>
    </xf>
    <xf numFmtId="214" fontId="5" fillId="0" borderId="0"/>
    <xf numFmtId="214" fontId="5" fillId="0" borderId="0"/>
    <xf numFmtId="214" fontId="5" fillId="0" borderId="0"/>
    <xf numFmtId="214" fontId="5" fillId="0" borderId="0"/>
    <xf numFmtId="214" fontId="5" fillId="0" borderId="0"/>
    <xf numFmtId="214" fontId="5" fillId="0" borderId="0"/>
    <xf numFmtId="214" fontId="5" fillId="0" borderId="0"/>
    <xf numFmtId="214" fontId="5" fillId="0" borderId="0"/>
    <xf numFmtId="214" fontId="5" fillId="0" borderId="0"/>
    <xf numFmtId="214" fontId="5" fillId="0" borderId="0"/>
    <xf numFmtId="214" fontId="5" fillId="0" borderId="0"/>
    <xf numFmtId="179" fontId="68" fillId="0" borderId="8">
      <alignment horizontal="right" vertical="center"/>
    </xf>
    <xf numFmtId="0" fontId="8" fillId="0" borderId="0"/>
    <xf numFmtId="0" fontId="8" fillId="0" borderId="0">
      <protection locked="0"/>
    </xf>
    <xf numFmtId="0" fontId="69" fillId="3" borderId="0" applyNumberFormat="0" applyBorder="0" applyAlignment="0" applyProtection="0">
      <alignment vertical="center"/>
    </xf>
    <xf numFmtId="0" fontId="27" fillId="0" borderId="0">
      <protection locked="0"/>
    </xf>
    <xf numFmtId="0" fontId="70" fillId="0" borderId="0">
      <alignment vertical="center"/>
    </xf>
    <xf numFmtId="3" fontId="22" fillId="0" borderId="19">
      <alignment horizontal="center"/>
    </xf>
    <xf numFmtId="0" fontId="10" fillId="0" borderId="20">
      <alignment vertical="center"/>
    </xf>
    <xf numFmtId="0" fontId="71" fillId="0" borderId="8">
      <alignment horizontal="center" vertical="center"/>
    </xf>
    <xf numFmtId="0" fontId="72" fillId="24" borderId="0">
      <alignment horizontal="left"/>
    </xf>
    <xf numFmtId="0" fontId="27" fillId="0" borderId="0">
      <protection locked="0"/>
    </xf>
    <xf numFmtId="0" fontId="56" fillId="0" borderId="0" applyFont="0"/>
    <xf numFmtId="0" fontId="40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4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2" fontId="3" fillId="0" borderId="0" applyFont="0" applyFill="0" applyBorder="0" applyAlignment="0" applyProtection="0"/>
    <xf numFmtId="177" fontId="20" fillId="0" borderId="11">
      <alignment vertical="center"/>
    </xf>
    <xf numFmtId="0" fontId="8" fillId="25" borderId="21" applyNumberFormat="0" applyFont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0" fontId="73" fillId="0" borderId="0">
      <alignment vertical="center"/>
    </xf>
    <xf numFmtId="9" fontId="16" fillId="17" borderId="0" applyFill="0" applyBorder="0" applyProtection="0">
      <alignment horizontal="right"/>
    </xf>
    <xf numFmtId="10" fontId="16" fillId="0" borderId="0" applyFill="0" applyBorder="0" applyProtection="0">
      <alignment horizontal="right"/>
    </xf>
    <xf numFmtId="9" fontId="8" fillId="0" borderId="0" applyFont="0" applyFill="0" applyBorder="0" applyAlignment="0" applyProtection="0"/>
    <xf numFmtId="0" fontId="74" fillId="26" borderId="0" applyNumberFormat="0" applyBorder="0" applyAlignment="0" applyProtection="0">
      <alignment vertical="center"/>
    </xf>
    <xf numFmtId="0" fontId="4" fillId="0" borderId="0"/>
    <xf numFmtId="177" fontId="75" fillId="0" borderId="22">
      <alignment vertical="center"/>
    </xf>
    <xf numFmtId="200" fontId="67" fillId="0" borderId="23" applyBorder="0"/>
    <xf numFmtId="38" fontId="56" fillId="0" borderId="0">
      <alignment vertical="center" wrapText="1"/>
    </xf>
    <xf numFmtId="0" fontId="76" fillId="0" borderId="0" applyNumberFormat="0" applyFill="0" applyBorder="0" applyAlignment="0" applyProtection="0">
      <alignment vertical="center"/>
    </xf>
    <xf numFmtId="0" fontId="77" fillId="27" borderId="24" applyNumberFormat="0" applyAlignment="0" applyProtection="0">
      <alignment vertical="center"/>
    </xf>
    <xf numFmtId="1" fontId="5" fillId="0" borderId="0"/>
    <xf numFmtId="230" fontId="73" fillId="0" borderId="0">
      <alignment vertical="center"/>
    </xf>
    <xf numFmtId="177" fontId="78" fillId="0" borderId="22">
      <alignment vertical="center"/>
    </xf>
    <xf numFmtId="196" fontId="8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36" fontId="5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44" fontId="5" fillId="0" borderId="0" applyFont="0" applyFill="0" applyBorder="0" applyAlignment="0" applyProtection="0"/>
    <xf numFmtId="43" fontId="8" fillId="0" borderId="0" applyFont="0" applyFill="0" applyBorder="0" applyAlignment="0" applyProtection="0">
      <alignment vertical="center"/>
    </xf>
    <xf numFmtId="0" fontId="3" fillId="0" borderId="0"/>
    <xf numFmtId="0" fontId="8" fillId="0" borderId="0" applyFont="0" applyFill="0" applyBorder="0" applyAlignment="0" applyProtection="0"/>
    <xf numFmtId="237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0" fontId="79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43" fillId="0" borderId="0"/>
    <xf numFmtId="0" fontId="43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" fillId="0" borderId="0" applyFont="0" applyFill="0" applyBorder="0" applyAlignment="0" applyProtection="0"/>
    <xf numFmtId="238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9" fillId="0" borderId="25"/>
    <xf numFmtId="0" fontId="81" fillId="0" borderId="26" applyNumberFormat="0" applyFill="0" applyAlignment="0" applyProtection="0">
      <alignment vertical="center"/>
    </xf>
    <xf numFmtId="220" fontId="44" fillId="0" borderId="3" applyBorder="0">
      <alignment vertical="center"/>
    </xf>
    <xf numFmtId="0" fontId="82" fillId="0" borderId="27" applyNumberFormat="0" applyFill="0" applyAlignment="0" applyProtection="0">
      <alignment vertical="center"/>
    </xf>
    <xf numFmtId="186" fontId="1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83" fillId="0" borderId="0">
      <alignment vertical="center"/>
    </xf>
    <xf numFmtId="0" fontId="84" fillId="0" borderId="0">
      <alignment horizontal="center" vertical="center"/>
    </xf>
    <xf numFmtId="3" fontId="8" fillId="0" borderId="3"/>
    <xf numFmtId="0" fontId="85" fillId="7" borderId="18" applyNumberFormat="0" applyAlignment="0" applyProtection="0">
      <alignment vertical="center"/>
    </xf>
    <xf numFmtId="4" fontId="27" fillId="0" borderId="0">
      <protection locked="0"/>
    </xf>
    <xf numFmtId="194" fontId="8" fillId="0" borderId="0">
      <protection locked="0"/>
    </xf>
    <xf numFmtId="1" fontId="46" fillId="17" borderId="0" applyNumberFormat="0" applyFont="0" applyFill="0" applyBorder="0" applyAlignment="0">
      <alignment vertical="center"/>
    </xf>
    <xf numFmtId="0" fontId="86" fillId="18" borderId="0" applyNumberFormat="0" applyFont="0" applyFill="0" applyBorder="0" applyAlignment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28" applyNumberFormat="0" applyFill="0" applyAlignment="0" applyProtection="0">
      <alignment vertical="center"/>
    </xf>
    <xf numFmtId="0" fontId="5" fillId="0" borderId="0">
      <alignment vertical="center"/>
    </xf>
    <xf numFmtId="0" fontId="89" fillId="0" borderId="0">
      <alignment horizontal="centerContinuous" vertical="center"/>
    </xf>
    <xf numFmtId="0" fontId="90" fillId="0" borderId="29" applyNumberFormat="0" applyFill="0" applyAlignment="0" applyProtection="0">
      <alignment vertical="center"/>
    </xf>
    <xf numFmtId="0" fontId="91" fillId="0" borderId="30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5" fillId="0" borderId="3">
      <alignment horizontal="distributed" vertical="center"/>
    </xf>
    <xf numFmtId="0" fontId="5" fillId="0" borderId="23">
      <alignment horizontal="distributed" vertical="top"/>
    </xf>
    <xf numFmtId="0" fontId="5" fillId="0" borderId="31">
      <alignment horizontal="distributed"/>
    </xf>
    <xf numFmtId="224" fontId="92" fillId="0" borderId="0">
      <alignment vertical="center"/>
    </xf>
    <xf numFmtId="0" fontId="93" fillId="4" borderId="0" applyNumberFormat="0" applyBorder="0" applyAlignment="0" applyProtection="0">
      <alignment vertical="center"/>
    </xf>
    <xf numFmtId="0" fontId="5" fillId="0" borderId="0"/>
    <xf numFmtId="1" fontId="94" fillId="17" borderId="0" applyNumberFormat="0" applyFont="0" applyFill="0" applyBorder="0" applyAlignment="0">
      <alignment vertical="center"/>
    </xf>
    <xf numFmtId="0" fontId="95" fillId="23" borderId="32" applyNumberFormat="0" applyAlignment="0" applyProtection="0">
      <alignment vertical="center"/>
    </xf>
    <xf numFmtId="0" fontId="71" fillId="0" borderId="8" applyFill="0" applyProtection="0">
      <alignment horizontal="center" vertical="center"/>
    </xf>
    <xf numFmtId="41" fontId="8" fillId="0" borderId="0" applyFont="0" applyFill="0" applyBorder="0" applyAlignment="0" applyProtection="0"/>
    <xf numFmtId="185" fontId="5" fillId="17" borderId="0" applyFill="0" applyBorder="0" applyProtection="0">
      <alignment horizontal="right"/>
    </xf>
    <xf numFmtId="230" fontId="96" fillId="0" borderId="0" applyFont="0" applyFill="0" applyBorder="0" applyAlignment="0" applyProtection="0"/>
    <xf numFmtId="40" fontId="5" fillId="0" borderId="2"/>
    <xf numFmtId="217" fontId="22" fillId="0" borderId="0" applyFont="0" applyFill="0" applyBorder="0" applyAlignment="0" applyProtection="0"/>
    <xf numFmtId="218" fontId="22" fillId="0" borderId="0" applyFont="0" applyFill="0" applyBorder="0" applyAlignment="0" applyProtection="0"/>
    <xf numFmtId="198" fontId="96" fillId="0" borderId="3">
      <alignment vertical="center"/>
    </xf>
    <xf numFmtId="216" fontId="22" fillId="0" borderId="0" applyFont="0" applyFill="0" applyBorder="0" applyAlignment="0" applyProtection="0"/>
    <xf numFmtId="0" fontId="18" fillId="0" borderId="0"/>
    <xf numFmtId="0" fontId="5" fillId="0" borderId="0" applyFont="0" applyFill="0" applyBorder="0" applyAlignment="0" applyProtection="0"/>
    <xf numFmtId="42" fontId="8" fillId="0" borderId="0" applyFont="0" applyFill="0" applyBorder="0" applyAlignment="0" applyProtection="0"/>
    <xf numFmtId="192" fontId="8" fillId="0" borderId="0">
      <protection locked="0"/>
    </xf>
    <xf numFmtId="0" fontId="78" fillId="0" borderId="8">
      <alignment horizontal="center" vertical="center"/>
    </xf>
    <xf numFmtId="0" fontId="78" fillId="0" borderId="8">
      <alignment horizontal="left" vertical="center"/>
    </xf>
    <xf numFmtId="0" fontId="78" fillId="0" borderId="8">
      <alignment vertical="center" textRotation="255"/>
    </xf>
    <xf numFmtId="0" fontId="46" fillId="0" borderId="31">
      <alignment horizontal="distributed"/>
    </xf>
    <xf numFmtId="0" fontId="46" fillId="0" borderId="33">
      <alignment horizontal="distributed" vertical="center"/>
    </xf>
    <xf numFmtId="0" fontId="46" fillId="0" borderId="34">
      <alignment horizontal="distributed" vertical="top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8" fillId="0" borderId="0"/>
    <xf numFmtId="0" fontId="8" fillId="0" borderId="0"/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63" fillId="0" borderId="0">
      <alignment vertical="center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8" fillId="0" borderId="0">
      <alignment vertical="center"/>
    </xf>
    <xf numFmtId="0" fontId="5" fillId="0" borderId="0"/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8" fillId="0" borderId="0">
      <alignment vertical="center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63" fillId="0" borderId="0">
      <alignment vertical="center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8" fillId="0" borderId="0">
      <alignment vertical="center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8" fillId="0" borderId="0">
      <alignment vertical="center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8" fillId="0" borderId="0"/>
    <xf numFmtId="0" fontId="5" fillId="0" borderId="0"/>
    <xf numFmtId="0" fontId="8" fillId="0" borderId="0"/>
    <xf numFmtId="0" fontId="5" fillId="0" borderId="8">
      <alignment vertical="center" wrapText="1"/>
    </xf>
    <xf numFmtId="0" fontId="8" fillId="0" borderId="3" applyNumberFormat="0" applyFill="0" applyProtection="0">
      <alignment vertical="center"/>
    </xf>
    <xf numFmtId="0" fontId="20" fillId="0" borderId="8">
      <alignment horizontal="center" vertical="center" wrapText="1"/>
    </xf>
    <xf numFmtId="0" fontId="27" fillId="0" borderId="9">
      <protection locked="0"/>
    </xf>
    <xf numFmtId="187" fontId="5" fillId="0" borderId="0">
      <protection locked="0"/>
    </xf>
    <xf numFmtId="191" fontId="8" fillId="0" borderId="0">
      <protection locked="0"/>
    </xf>
    <xf numFmtId="195" fontId="8" fillId="0" borderId="0">
      <protection locked="0"/>
    </xf>
    <xf numFmtId="0" fontId="1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4" fillId="0" borderId="1">
      <alignment horizontal="centerContinuous" vertical="center"/>
    </xf>
    <xf numFmtId="245" fontId="22" fillId="0" borderId="0" applyFont="0" applyFill="0" applyBorder="0" applyAlignment="0" applyProtection="0"/>
    <xf numFmtId="38" fontId="5" fillId="0" borderId="56">
      <alignment horizontal="right"/>
    </xf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20" fillId="0" borderId="0" applyFont="0" applyFill="0" applyBorder="0" applyAlignment="0" applyProtection="0"/>
    <xf numFmtId="0" fontId="116" fillId="0" borderId="0"/>
    <xf numFmtId="0" fontId="3" fillId="0" borderId="0"/>
    <xf numFmtId="0" fontId="116" fillId="0" borderId="0"/>
    <xf numFmtId="0" fontId="1" fillId="0" borderId="0" applyNumberFormat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20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5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 applyFont="0" applyFill="0" applyBorder="0" applyAlignment="0" applyProtection="0"/>
    <xf numFmtId="0" fontId="3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6" fillId="0" borderId="0"/>
    <xf numFmtId="0" fontId="116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1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116" fillId="0" borderId="0"/>
    <xf numFmtId="0" fontId="116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6" fillId="0" borderId="0"/>
    <xf numFmtId="0" fontId="5" fillId="0" borderId="0"/>
    <xf numFmtId="0" fontId="5" fillId="0" borderId="0"/>
    <xf numFmtId="0" fontId="116" fillId="0" borderId="0"/>
    <xf numFmtId="0" fontId="5" fillId="0" borderId="0"/>
    <xf numFmtId="0" fontId="20" fillId="0" borderId="0" applyFont="0" applyFill="0" applyBorder="0" applyAlignment="0" applyProtection="0"/>
    <xf numFmtId="0" fontId="5" fillId="0" borderId="0"/>
    <xf numFmtId="0" fontId="116" fillId="0" borderId="0"/>
    <xf numFmtId="0" fontId="116" fillId="0" borderId="0"/>
    <xf numFmtId="0" fontId="1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Font="0" applyFill="0" applyBorder="0" applyAlignment="0" applyProtection="0"/>
    <xf numFmtId="0" fontId="116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116" fillId="0" borderId="0"/>
    <xf numFmtId="0" fontId="5" fillId="0" borderId="0"/>
    <xf numFmtId="0" fontId="3" fillId="0" borderId="0"/>
    <xf numFmtId="0" fontId="3" fillId="0" borderId="0"/>
    <xf numFmtId="0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3" fillId="0" borderId="0"/>
    <xf numFmtId="0" fontId="5" fillId="0" borderId="0"/>
    <xf numFmtId="0" fontId="1" fillId="0" borderId="0" applyNumberFormat="0" applyFont="0" applyFill="0" applyBorder="0" applyAlignment="0" applyProtection="0"/>
    <xf numFmtId="0" fontId="5" fillId="0" borderId="0"/>
    <xf numFmtId="0" fontId="3" fillId="0" borderId="0"/>
    <xf numFmtId="0" fontId="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" fillId="0" borderId="0"/>
    <xf numFmtId="0" fontId="5" fillId="0" borderId="0"/>
    <xf numFmtId="0" fontId="1" fillId="0" borderId="0" applyNumberFormat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5" fillId="0" borderId="0"/>
    <xf numFmtId="243" fontId="1" fillId="0" borderId="0">
      <protection locked="0"/>
    </xf>
    <xf numFmtId="243" fontId="1" fillId="0" borderId="0">
      <protection locked="0"/>
    </xf>
    <xf numFmtId="243" fontId="1" fillId="0" borderId="0">
      <protection locked="0"/>
    </xf>
    <xf numFmtId="0" fontId="27" fillId="0" borderId="0">
      <protection locked="0"/>
    </xf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2" fontId="58" fillId="0" borderId="5">
      <alignment horizontal="right" vertical="center"/>
    </xf>
    <xf numFmtId="2" fontId="58" fillId="0" borderId="5">
      <alignment horizontal="right" vertical="center"/>
    </xf>
    <xf numFmtId="243" fontId="1" fillId="0" borderId="0">
      <protection locked="0"/>
    </xf>
    <xf numFmtId="0" fontId="117" fillId="0" borderId="47">
      <alignment horizontal="center" vertical="center"/>
    </xf>
    <xf numFmtId="0" fontId="47" fillId="0" borderId="0" applyNumberFormat="0" applyFont="0" applyBorder="0" applyAlignment="0">
      <alignment vertical="center"/>
    </xf>
    <xf numFmtId="0" fontId="1" fillId="0" borderId="0" applyNumberFormat="0" applyFont="0" applyFill="0" applyBorder="0" applyAlignment="0" applyProtection="0"/>
    <xf numFmtId="0" fontId="99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243" fontId="1" fillId="0" borderId="0">
      <protection locked="0"/>
    </xf>
    <xf numFmtId="0" fontId="99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243" fontId="1" fillId="0" borderId="0">
      <protection locked="0"/>
    </xf>
    <xf numFmtId="243" fontId="1" fillId="0" borderId="0">
      <protection locked="0"/>
    </xf>
    <xf numFmtId="0" fontId="10" fillId="0" borderId="0" applyNumberFormat="0" applyFill="0" applyBorder="0" applyAlignment="0" applyProtection="0"/>
    <xf numFmtId="0" fontId="118" fillId="0" borderId="0"/>
    <xf numFmtId="0" fontId="62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246" fontId="1" fillId="0" borderId="0" applyFill="0" applyBorder="0" applyAlignment="0"/>
    <xf numFmtId="247" fontId="1" fillId="0" borderId="0" applyFill="0" applyBorder="0" applyAlignment="0"/>
    <xf numFmtId="248" fontId="1" fillId="0" borderId="0" applyFill="0" applyBorder="0" applyAlignment="0"/>
    <xf numFmtId="249" fontId="1" fillId="0" borderId="0" applyFill="0" applyBorder="0" applyAlignment="0"/>
    <xf numFmtId="250" fontId="1" fillId="0" borderId="0" applyFill="0" applyBorder="0" applyAlignment="0"/>
    <xf numFmtId="251" fontId="1" fillId="0" borderId="0" applyFill="0" applyBorder="0" applyAlignment="0"/>
    <xf numFmtId="246" fontId="1" fillId="0" borderId="0" applyFill="0" applyBorder="0" applyAlignment="0"/>
    <xf numFmtId="243" fontId="1" fillId="0" borderId="9">
      <protection locked="0"/>
    </xf>
    <xf numFmtId="250" fontId="1" fillId="0" borderId="0" applyFont="0" applyFill="0" applyBorder="0" applyAlignment="0" applyProtection="0"/>
    <xf numFmtId="252" fontId="18" fillId="0" borderId="0" applyFont="0" applyFill="0" applyBorder="0" applyAlignment="0" applyProtection="0"/>
    <xf numFmtId="246" fontId="1" fillId="0" borderId="0" applyFont="0" applyFill="0" applyBorder="0" applyAlignment="0" applyProtection="0"/>
    <xf numFmtId="253" fontId="1" fillId="0" borderId="0"/>
    <xf numFmtId="14" fontId="119" fillId="0" borderId="0" applyFill="0" applyBorder="0" applyAlignment="0"/>
    <xf numFmtId="254" fontId="1" fillId="0" borderId="0">
      <protection locked="0"/>
    </xf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243" fontId="1" fillId="0" borderId="0">
      <protection locked="0"/>
    </xf>
    <xf numFmtId="243" fontId="1" fillId="0" borderId="0">
      <protection locked="0"/>
    </xf>
    <xf numFmtId="250" fontId="1" fillId="0" borderId="0" applyFill="0" applyBorder="0" applyAlignment="0"/>
    <xf numFmtId="246" fontId="1" fillId="0" borderId="0" applyFill="0" applyBorder="0" applyAlignment="0"/>
    <xf numFmtId="250" fontId="1" fillId="0" borderId="0" applyFill="0" applyBorder="0" applyAlignment="0"/>
    <xf numFmtId="251" fontId="1" fillId="0" borderId="0" applyFill="0" applyBorder="0" applyAlignment="0"/>
    <xf numFmtId="246" fontId="1" fillId="0" borderId="0" applyFill="0" applyBorder="0" applyAlignment="0"/>
    <xf numFmtId="0" fontId="3" fillId="28" borderId="57"/>
    <xf numFmtId="0" fontId="1" fillId="0" borderId="0" applyNumberFormat="0" applyFont="0" applyFill="0" applyBorder="0" applyAlignment="0" applyProtection="0"/>
    <xf numFmtId="0" fontId="20" fillId="0" borderId="0"/>
    <xf numFmtId="255" fontId="1" fillId="0" borderId="0" applyFont="0" applyFill="0" applyBorder="0" applyAlignment="0" applyProtection="0"/>
    <xf numFmtId="256" fontId="1" fillId="0" borderId="0" applyFont="0" applyFill="0" applyBorder="0" applyAlignment="0" applyProtection="0"/>
    <xf numFmtId="0" fontId="43" fillId="0" borderId="0" applyNumberFormat="0" applyFont="0" applyFill="0" applyBorder="0" applyProtection="0">
      <alignment horizontal="left" vertical="center"/>
    </xf>
    <xf numFmtId="250" fontId="1" fillId="0" borderId="0" applyFill="0" applyBorder="0" applyAlignment="0"/>
    <xf numFmtId="246" fontId="1" fillId="0" borderId="0" applyFill="0" applyBorder="0" applyAlignment="0"/>
    <xf numFmtId="250" fontId="1" fillId="0" borderId="0" applyFill="0" applyBorder="0" applyAlignment="0"/>
    <xf numFmtId="251" fontId="1" fillId="0" borderId="0" applyFill="0" applyBorder="0" applyAlignment="0"/>
    <xf numFmtId="246" fontId="1" fillId="0" borderId="0" applyFill="0" applyBorder="0" applyAlignment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257" fontId="22" fillId="0" borderId="0" applyFont="0" applyFill="0" applyBorder="0" applyAlignment="0" applyProtection="0"/>
    <xf numFmtId="258" fontId="22" fillId="0" borderId="0" applyFont="0" applyFill="0" applyBorder="0" applyAlignment="0" applyProtection="0"/>
    <xf numFmtId="0" fontId="5" fillId="0" borderId="58"/>
    <xf numFmtId="0" fontId="3" fillId="0" borderId="0" applyFont="0" applyFill="0" applyBorder="0" applyAlignment="0" applyProtection="0"/>
    <xf numFmtId="0" fontId="43" fillId="0" borderId="0"/>
    <xf numFmtId="249" fontId="1" fillId="0" borderId="0" applyFont="0" applyFill="0" applyBorder="0" applyAlignment="0" applyProtection="0"/>
    <xf numFmtId="259" fontId="1" fillId="0" borderId="0" applyFont="0" applyFill="0" applyBorder="0" applyAlignment="0" applyProtection="0"/>
    <xf numFmtId="260" fontId="1" fillId="0" borderId="0" applyFont="0" applyFill="0" applyBorder="0" applyAlignment="0" applyProtection="0"/>
    <xf numFmtId="250" fontId="1" fillId="0" borderId="0" applyFill="0" applyBorder="0" applyAlignment="0"/>
    <xf numFmtId="246" fontId="1" fillId="0" borderId="0" applyFill="0" applyBorder="0" applyAlignment="0"/>
    <xf numFmtId="250" fontId="1" fillId="0" borderId="0" applyFill="0" applyBorder="0" applyAlignment="0"/>
    <xf numFmtId="251" fontId="1" fillId="0" borderId="0" applyFill="0" applyBorder="0" applyAlignment="0"/>
    <xf numFmtId="246" fontId="1" fillId="0" borderId="0" applyFill="0" applyBorder="0" applyAlignment="0"/>
    <xf numFmtId="9" fontId="120" fillId="0" borderId="0" applyFont="0" applyFill="0" applyProtection="0"/>
    <xf numFmtId="0" fontId="120" fillId="0" borderId="0"/>
    <xf numFmtId="49" fontId="119" fillId="0" borderId="0" applyFill="0" applyBorder="0" applyAlignment="0"/>
    <xf numFmtId="260" fontId="1" fillId="0" borderId="0" applyFill="0" applyBorder="0" applyAlignment="0"/>
    <xf numFmtId="261" fontId="1" fillId="0" borderId="0" applyFill="0" applyBorder="0" applyAlignment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262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21" fillId="0" borderId="0" applyNumberFormat="0" applyFont="0" applyFill="0" applyBorder="0" applyProtection="0">
      <alignment horizontal="center" vertical="center" wrapText="1"/>
    </xf>
    <xf numFmtId="0" fontId="19" fillId="0" borderId="0"/>
    <xf numFmtId="49" fontId="1" fillId="0" borderId="0" applyFont="0" applyFill="0" applyBorder="0" applyAlignment="0" applyProtection="0"/>
    <xf numFmtId="40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243" fontId="1" fillId="0" borderId="0">
      <protection locked="0"/>
    </xf>
    <xf numFmtId="0" fontId="1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67" fillId="0" borderId="46"/>
    <xf numFmtId="4" fontId="67" fillId="0" borderId="23"/>
    <xf numFmtId="263" fontId="1" fillId="0" borderId="23"/>
    <xf numFmtId="0" fontId="1" fillId="0" borderId="23"/>
    <xf numFmtId="3" fontId="123" fillId="0" borderId="0">
      <alignment vertical="center" wrapText="1"/>
    </xf>
    <xf numFmtId="3" fontId="124" fillId="0" borderId="0">
      <alignment vertical="center" wrapText="1"/>
    </xf>
    <xf numFmtId="41" fontId="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264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43" fillId="0" borderId="0"/>
    <xf numFmtId="0" fontId="43" fillId="0" borderId="0"/>
    <xf numFmtId="0" fontId="1" fillId="0" borderId="0" applyNumberFormat="0" applyFont="0" applyFill="0" applyBorder="0" applyAlignment="0" applyProtection="0"/>
    <xf numFmtId="265" fontId="78" fillId="0" borderId="0" applyFont="0" applyFill="0" applyBorder="0" applyAlignment="0" applyProtection="0"/>
    <xf numFmtId="265" fontId="78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65" fontId="78" fillId="0" borderId="0" applyFont="0" applyFill="0" applyBorder="0" applyAlignment="0" applyProtection="0"/>
    <xf numFmtId="204" fontId="47" fillId="0" borderId="0" applyFont="0" applyFill="0" applyBorder="0" applyAlignment="0" applyProtection="0"/>
    <xf numFmtId="266" fontId="78" fillId="0" borderId="0" applyFont="0" applyFill="0" applyBorder="0" applyAlignment="0" applyProtection="0"/>
    <xf numFmtId="265" fontId="78" fillId="0" borderId="0" applyFont="0" applyFill="0" applyBorder="0" applyAlignment="0" applyProtection="0"/>
    <xf numFmtId="265" fontId="78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67" fontId="47" fillId="0" borderId="0" applyFont="0" applyFill="0" applyBorder="0" applyAlignment="0" applyProtection="0"/>
    <xf numFmtId="267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67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67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67" fontId="47" fillId="0" borderId="0" applyFont="0" applyFill="0" applyBorder="0" applyAlignment="0" applyProtection="0"/>
    <xf numFmtId="267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67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68" fontId="115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54" fillId="0" borderId="0"/>
    <xf numFmtId="0" fontId="67" fillId="0" borderId="0"/>
    <xf numFmtId="4" fontId="27" fillId="0" borderId="0">
      <protection locked="0"/>
    </xf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243" fontId="1" fillId="0" borderId="0">
      <protection locked="0"/>
    </xf>
    <xf numFmtId="243" fontId="1" fillId="0" borderId="0">
      <protection locked="0"/>
    </xf>
    <xf numFmtId="243" fontId="1" fillId="0" borderId="0">
      <protection locked="0"/>
    </xf>
    <xf numFmtId="243" fontId="1" fillId="0" borderId="0">
      <protection locked="0"/>
    </xf>
    <xf numFmtId="243" fontId="1" fillId="0" borderId="0">
      <protection locked="0"/>
    </xf>
    <xf numFmtId="177" fontId="126" fillId="0" borderId="0"/>
    <xf numFmtId="0" fontId="34" fillId="0" borderId="0">
      <alignment horizontal="center" vertical="center"/>
    </xf>
    <xf numFmtId="243" fontId="1" fillId="0" borderId="0">
      <protection locked="0"/>
    </xf>
    <xf numFmtId="243" fontId="1" fillId="0" borderId="0">
      <protection locked="0"/>
    </xf>
    <xf numFmtId="243" fontId="1" fillId="0" borderId="0">
      <protection locked="0"/>
    </xf>
    <xf numFmtId="243" fontId="1" fillId="0" borderId="0">
      <protection locked="0"/>
    </xf>
    <xf numFmtId="243" fontId="1" fillId="0" borderId="0">
      <protection locked="0"/>
    </xf>
    <xf numFmtId="42" fontId="1" fillId="0" borderId="0" applyFont="0" applyFill="0" applyBorder="0" applyAlignment="0" applyProtection="0">
      <alignment vertical="center"/>
    </xf>
    <xf numFmtId="42" fontId="127" fillId="0" borderId="0" applyFont="0" applyFill="0" applyBorder="0" applyAlignment="0" applyProtection="0">
      <alignment vertical="center"/>
    </xf>
    <xf numFmtId="42" fontId="125" fillId="0" borderId="0" applyFont="0" applyFill="0" applyBorder="0" applyAlignment="0" applyProtection="0">
      <alignment vertical="center"/>
    </xf>
    <xf numFmtId="243" fontId="1" fillId="0" borderId="0">
      <protection locked="0"/>
    </xf>
    <xf numFmtId="243" fontId="1" fillId="0" borderId="0">
      <protection locked="0"/>
    </xf>
    <xf numFmtId="243" fontId="1" fillId="0" borderId="0">
      <protection locked="0"/>
    </xf>
    <xf numFmtId="243" fontId="1" fillId="0" borderId="0"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1" fillId="0" borderId="0">
      <alignment vertical="center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127" fillId="0" borderId="0">
      <alignment vertical="center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125" fillId="0" borderId="0">
      <alignment vertical="center"/>
    </xf>
    <xf numFmtId="0" fontId="1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/>
    <xf numFmtId="0" fontId="127" fillId="0" borderId="0">
      <alignment vertical="center"/>
    </xf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>
      <alignment vertical="center"/>
    </xf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97" fillId="0" borderId="0">
      <alignment vertical="top" wrapText="1"/>
      <protection locked="0"/>
    </xf>
    <xf numFmtId="0" fontId="5" fillId="0" borderId="0"/>
    <xf numFmtId="0" fontId="117" fillId="0" borderId="47">
      <alignment horizontal="center" vertical="center"/>
    </xf>
    <xf numFmtId="0" fontId="128" fillId="0" borderId="0" applyNumberFormat="0" applyFill="0" applyBorder="0" applyAlignment="0" applyProtection="0">
      <alignment vertical="top"/>
      <protection locked="0"/>
    </xf>
    <xf numFmtId="269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2" fillId="0" borderId="10">
      <alignment horizontal="center"/>
    </xf>
    <xf numFmtId="0" fontId="129" fillId="0" borderId="0">
      <alignment vertical="center"/>
    </xf>
    <xf numFmtId="0" fontId="20" fillId="0" borderId="0"/>
    <xf numFmtId="0" fontId="2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20" fillId="0" borderId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/>
    <xf numFmtId="0" fontId="5" fillId="0" borderId="0"/>
    <xf numFmtId="0" fontId="3" fillId="0" borderId="0"/>
    <xf numFmtId="0" fontId="5" fillId="0" borderId="0"/>
    <xf numFmtId="0" fontId="20" fillId="0" borderId="0"/>
    <xf numFmtId="0" fontId="3" fillId="0" borderId="0"/>
    <xf numFmtId="0" fontId="3" fillId="0" borderId="0"/>
    <xf numFmtId="177" fontId="5" fillId="0" borderId="0" applyFont="0" applyFill="0" applyBorder="0" applyAlignment="0" applyProtection="0"/>
    <xf numFmtId="0" fontId="20" fillId="0" borderId="0"/>
    <xf numFmtId="0" fontId="20" fillId="0" borderId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270" fontId="121" fillId="0" borderId="0" applyFont="0" applyFill="0" applyBorder="0" applyAlignment="0" applyProtection="0"/>
    <xf numFmtId="270" fontId="121" fillId="0" borderId="0" applyFont="0" applyFill="0" applyBorder="0" applyAlignment="0" applyProtection="0"/>
    <xf numFmtId="270" fontId="121" fillId="0" borderId="0" applyFont="0" applyFill="0" applyBorder="0" applyAlignment="0" applyProtection="0"/>
    <xf numFmtId="27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271" fontId="121" fillId="0" borderId="0" applyFont="0" applyFill="0" applyBorder="0" applyAlignment="0" applyProtection="0"/>
    <xf numFmtId="271" fontId="121" fillId="0" borderId="0" applyFont="0" applyFill="0" applyBorder="0" applyAlignment="0" applyProtection="0"/>
    <xf numFmtId="271" fontId="121" fillId="0" borderId="0" applyFont="0" applyFill="0" applyBorder="0" applyAlignment="0" applyProtection="0"/>
    <xf numFmtId="271" fontId="121" fillId="0" borderId="0" applyFont="0" applyFill="0" applyBorder="0" applyAlignment="0" applyProtection="0"/>
    <xf numFmtId="272" fontId="21" fillId="0" borderId="0" applyFont="0" applyFill="0" applyBorder="0" applyAlignment="0" applyProtection="0"/>
    <xf numFmtId="272" fontId="62" fillId="0" borderId="0" applyFont="0" applyFill="0" applyBorder="0" applyAlignment="0" applyProtection="0"/>
    <xf numFmtId="272" fontId="21" fillId="0" borderId="0" applyFont="0" applyFill="0" applyBorder="0" applyAlignment="0" applyProtection="0"/>
    <xf numFmtId="272" fontId="62" fillId="0" borderId="0" applyFont="0" applyFill="0" applyBorder="0" applyAlignment="0" applyProtection="0"/>
    <xf numFmtId="273" fontId="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180" fontId="121" fillId="0" borderId="0" applyFont="0" applyFill="0" applyBorder="0" applyAlignment="0" applyProtection="0"/>
    <xf numFmtId="180" fontId="121" fillId="0" borderId="0" applyFont="0" applyFill="0" applyBorder="0" applyAlignment="0" applyProtection="0"/>
    <xf numFmtId="180" fontId="121" fillId="0" borderId="0" applyFont="0" applyFill="0" applyBorder="0" applyAlignment="0" applyProtection="0"/>
    <xf numFmtId="18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274" fontId="121" fillId="0" borderId="0" applyFont="0" applyFill="0" applyBorder="0" applyAlignment="0" applyProtection="0"/>
    <xf numFmtId="274" fontId="121" fillId="0" borderId="0" applyFont="0" applyFill="0" applyBorder="0" applyAlignment="0" applyProtection="0"/>
    <xf numFmtId="274" fontId="121" fillId="0" borderId="0" applyFont="0" applyFill="0" applyBorder="0" applyAlignment="0" applyProtection="0"/>
    <xf numFmtId="274" fontId="121" fillId="0" borderId="0" applyFont="0" applyFill="0" applyBorder="0" applyAlignment="0" applyProtection="0"/>
    <xf numFmtId="275" fontId="21" fillId="0" borderId="0" applyFont="0" applyFill="0" applyBorder="0" applyAlignment="0" applyProtection="0"/>
    <xf numFmtId="275" fontId="62" fillId="0" borderId="0" applyFont="0" applyFill="0" applyBorder="0" applyAlignment="0" applyProtection="0"/>
    <xf numFmtId="275" fontId="21" fillId="0" borderId="0" applyFont="0" applyFill="0" applyBorder="0" applyAlignment="0" applyProtection="0"/>
    <xf numFmtId="275" fontId="62" fillId="0" borderId="0" applyFont="0" applyFill="0" applyBorder="0" applyAlignment="0" applyProtection="0"/>
    <xf numFmtId="206" fontId="5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6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62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62" fillId="0" borderId="0" applyFont="0" applyFill="0" applyBorder="0" applyAlignment="0" applyProtection="0"/>
    <xf numFmtId="0" fontId="130" fillId="0" borderId="0">
      <alignment vertical="center"/>
    </xf>
    <xf numFmtId="0" fontId="62" fillId="0" borderId="0"/>
    <xf numFmtId="0" fontId="21" fillId="0" borderId="0"/>
    <xf numFmtId="0" fontId="62" fillId="0" borderId="0">
      <alignment vertical="center"/>
    </xf>
    <xf numFmtId="0" fontId="121" fillId="0" borderId="0"/>
    <xf numFmtId="0" fontId="121" fillId="0" borderId="0"/>
    <xf numFmtId="0" fontId="121" fillId="0" borderId="0"/>
    <xf numFmtId="0" fontId="121" fillId="0" borderId="0"/>
    <xf numFmtId="0" fontId="131" fillId="0" borderId="0"/>
    <xf numFmtId="38" fontId="22" fillId="0" borderId="59">
      <alignment vertical="center"/>
    </xf>
    <xf numFmtId="276" fontId="5" fillId="0" borderId="11" applyFill="0" applyBorder="0" applyProtection="0">
      <alignment vertical="center"/>
    </xf>
    <xf numFmtId="3" fontId="44" fillId="0" borderId="11">
      <alignment vertical="center"/>
    </xf>
    <xf numFmtId="277" fontId="1" fillId="0" borderId="0" applyBorder="0" applyProtection="0"/>
    <xf numFmtId="3" fontId="132" fillId="0" borderId="11" applyFill="0" applyBorder="0" applyProtection="0">
      <alignment vertical="center"/>
    </xf>
    <xf numFmtId="278" fontId="5" fillId="0" borderId="11" applyFill="0" applyBorder="0" applyProtection="0">
      <alignment vertical="center"/>
    </xf>
    <xf numFmtId="276" fontId="5" fillId="0" borderId="11" applyFill="0" applyBorder="0" applyProtection="0">
      <alignment vertical="center"/>
    </xf>
    <xf numFmtId="177" fontId="5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0" fontId="56" fillId="0" borderId="0" applyNumberFormat="0" applyBorder="0" applyAlignment="0">
      <alignment horizontal="centerContinuous" vertical="center"/>
    </xf>
    <xf numFmtId="272" fontId="5" fillId="0" borderId="0" applyFont="0" applyFill="0" applyBorder="0" applyAlignment="0" applyProtection="0"/>
    <xf numFmtId="0" fontId="1" fillId="0" borderId="0"/>
    <xf numFmtId="0" fontId="5" fillId="0" borderId="0"/>
    <xf numFmtId="0" fontId="127" fillId="0" borderId="0">
      <alignment vertical="center"/>
    </xf>
    <xf numFmtId="0" fontId="97" fillId="0" borderId="0">
      <alignment vertical="top" wrapText="1"/>
      <protection locked="0"/>
    </xf>
    <xf numFmtId="0" fontId="97" fillId="0" borderId="0">
      <alignment vertical="top" wrapText="1"/>
      <protection locked="0"/>
    </xf>
    <xf numFmtId="0" fontId="1" fillId="0" borderId="0" applyNumberFormat="0" applyFont="0" applyFill="0" applyBorder="0" applyAlignment="0" applyProtection="0"/>
    <xf numFmtId="0" fontId="1" fillId="0" borderId="0"/>
  </cellStyleXfs>
  <cellXfs count="133">
    <xf numFmtId="0" fontId="0" fillId="0" borderId="0" xfId="0"/>
    <xf numFmtId="0" fontId="32" fillId="0" borderId="14" xfId="0" applyFont="1" applyBorder="1" applyAlignment="1">
      <alignment horizontal="centerContinuous" vertical="center"/>
    </xf>
    <xf numFmtId="0" fontId="16" fillId="0" borderId="0" xfId="0" applyFont="1"/>
    <xf numFmtId="0" fontId="20" fillId="0" borderId="36" xfId="0" applyFont="1" applyBorder="1" applyAlignment="1">
      <alignment horizontal="center"/>
    </xf>
    <xf numFmtId="0" fontId="31" fillId="0" borderId="36" xfId="0" applyFont="1" applyBorder="1" applyAlignment="1">
      <alignment horizontal="center" vertical="center" textRotation="255"/>
    </xf>
    <xf numFmtId="0" fontId="16" fillId="0" borderId="36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16" fillId="0" borderId="38" xfId="0" applyFont="1" applyBorder="1"/>
    <xf numFmtId="0" fontId="16" fillId="0" borderId="39" xfId="0" applyFont="1" applyBorder="1"/>
    <xf numFmtId="0" fontId="34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35" fillId="0" borderId="0" xfId="0" applyFont="1"/>
    <xf numFmtId="0" fontId="36" fillId="0" borderId="0" xfId="0" applyFont="1"/>
    <xf numFmtId="0" fontId="36" fillId="0" borderId="39" xfId="0" applyFont="1" applyBorder="1"/>
    <xf numFmtId="0" fontId="37" fillId="0" borderId="0" xfId="0" applyFont="1"/>
    <xf numFmtId="0" fontId="29" fillId="0" borderId="0" xfId="0" applyFont="1"/>
    <xf numFmtId="0" fontId="37" fillId="0" borderId="39" xfId="0" applyFont="1" applyBorder="1"/>
    <xf numFmtId="0" fontId="30" fillId="0" borderId="0" xfId="0" applyFont="1"/>
    <xf numFmtId="0" fontId="18" fillId="0" borderId="0" xfId="0" applyFont="1"/>
    <xf numFmtId="0" fontId="18" fillId="0" borderId="39" xfId="0" applyFont="1" applyBorder="1"/>
    <xf numFmtId="0" fontId="39" fillId="0" borderId="0" xfId="0" applyFont="1"/>
    <xf numFmtId="0" fontId="38" fillId="0" borderId="0" xfId="0" applyFont="1"/>
    <xf numFmtId="0" fontId="33" fillId="0" borderId="39" xfId="0" applyFont="1" applyBorder="1"/>
    <xf numFmtId="0" fontId="33" fillId="0" borderId="0" xfId="0" applyFont="1" applyAlignment="1">
      <alignment horizontal="centerContinuous" vertical="center"/>
    </xf>
    <xf numFmtId="0" fontId="37" fillId="0" borderId="0" xfId="0" applyFont="1" applyAlignment="1">
      <alignment horizontal="centerContinuous"/>
    </xf>
    <xf numFmtId="0" fontId="33" fillId="0" borderId="0" xfId="0" applyFont="1" applyAlignment="1">
      <alignment vertical="center"/>
    </xf>
    <xf numFmtId="0" fontId="16" fillId="0" borderId="40" xfId="0" applyFont="1" applyBorder="1"/>
    <xf numFmtId="0" fontId="16" fillId="0" borderId="14" xfId="0" applyFont="1" applyBorder="1"/>
    <xf numFmtId="0" fontId="16" fillId="0" borderId="41" xfId="0" applyFont="1" applyBorder="1"/>
    <xf numFmtId="0" fontId="8" fillId="0" borderId="0" xfId="0" applyFont="1"/>
    <xf numFmtId="3" fontId="8" fillId="0" borderId="0" xfId="0" applyNumberFormat="1" applyFont="1"/>
    <xf numFmtId="0" fontId="42" fillId="0" borderId="14" xfId="0" applyFont="1" applyBorder="1" applyAlignment="1">
      <alignment horizontal="centerContinuous" vertical="center"/>
    </xf>
    <xf numFmtId="0" fontId="33" fillId="0" borderId="0" xfId="0" applyFont="1"/>
    <xf numFmtId="0" fontId="34" fillId="0" borderId="0" xfId="0" applyFont="1"/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42" xfId="2297" applyFont="1" applyBorder="1" applyAlignment="1">
      <alignment horizontal="center" vertical="center" textRotation="255"/>
    </xf>
    <xf numFmtId="0" fontId="31" fillId="0" borderId="36" xfId="2297" applyFont="1" applyBorder="1" applyAlignment="1">
      <alignment horizontal="center" vertical="center" textRotation="255"/>
    </xf>
    <xf numFmtId="0" fontId="31" fillId="0" borderId="25" xfId="2296" applyFont="1" applyBorder="1" applyAlignment="1">
      <alignment vertical="center"/>
    </xf>
    <xf numFmtId="0" fontId="18" fillId="0" borderId="25" xfId="2296" applyFont="1" applyBorder="1" applyAlignment="1">
      <alignment vertical="center"/>
    </xf>
    <xf numFmtId="189" fontId="18" fillId="0" borderId="25" xfId="2296" applyNumberFormat="1" applyFont="1" applyBorder="1" applyAlignment="1">
      <alignment vertical="center"/>
    </xf>
    <xf numFmtId="0" fontId="18" fillId="0" borderId="25" xfId="2296" applyFont="1" applyBorder="1" applyAlignment="1">
      <alignment horizontal="center" vertical="center"/>
    </xf>
    <xf numFmtId="0" fontId="18" fillId="0" borderId="1" xfId="2296" applyFont="1" applyBorder="1" applyAlignment="1">
      <alignment horizontal="center" vertical="center"/>
    </xf>
    <xf numFmtId="0" fontId="18" fillId="0" borderId="35" xfId="2296" applyFont="1" applyBorder="1" applyAlignment="1">
      <alignment horizontal="center" vertical="center"/>
    </xf>
    <xf numFmtId="0" fontId="20" fillId="0" borderId="31" xfId="2296" applyFont="1" applyBorder="1" applyAlignment="1">
      <alignment horizontal="center" vertical="center"/>
    </xf>
    <xf numFmtId="0" fontId="20" fillId="0" borderId="4" xfId="2296" applyFont="1" applyBorder="1" applyAlignment="1">
      <alignment horizontal="center" vertical="center"/>
    </xf>
    <xf numFmtId="0" fontId="20" fillId="0" borderId="43" xfId="2296" applyFont="1" applyBorder="1" applyAlignment="1">
      <alignment horizontal="left" vertical="center" indent="1"/>
    </xf>
    <xf numFmtId="189" fontId="20" fillId="0" borderId="44" xfId="2296" applyNumberFormat="1" applyFont="1" applyBorder="1" applyAlignment="1">
      <alignment horizontal="left" vertical="center" indent="2"/>
    </xf>
    <xf numFmtId="189" fontId="20" fillId="0" borderId="45" xfId="2296" applyNumberFormat="1" applyFont="1" applyBorder="1" applyAlignment="1">
      <alignment horizontal="left" vertical="center" indent="2"/>
    </xf>
    <xf numFmtId="0" fontId="20" fillId="0" borderId="44" xfId="2296" applyFont="1" applyBorder="1" applyAlignment="1">
      <alignment horizontal="left" vertical="center"/>
    </xf>
    <xf numFmtId="0" fontId="20" fillId="0" borderId="45" xfId="2296" applyFont="1" applyBorder="1" applyAlignment="1">
      <alignment horizontal="center" vertical="center"/>
    </xf>
    <xf numFmtId="0" fontId="20" fillId="0" borderId="43" xfId="2296" applyFont="1" applyBorder="1" applyAlignment="1">
      <alignment horizontal="center" vertical="center"/>
    </xf>
    <xf numFmtId="0" fontId="20" fillId="0" borderId="22" xfId="2296" applyFont="1" applyBorder="1" applyAlignment="1">
      <alignment horizontal="center" vertical="center"/>
    </xf>
    <xf numFmtId="0" fontId="20" fillId="0" borderId="46" xfId="2296" applyFont="1" applyBorder="1" applyAlignment="1">
      <alignment horizontal="center" vertical="center"/>
    </xf>
    <xf numFmtId="0" fontId="20" fillId="0" borderId="47" xfId="2296" applyFont="1" applyBorder="1" applyAlignment="1">
      <alignment horizontal="left" vertical="center" indent="1"/>
    </xf>
    <xf numFmtId="189" fontId="20" fillId="0" borderId="48" xfId="2296" applyNumberFormat="1" applyFont="1" applyBorder="1" applyAlignment="1">
      <alignment horizontal="left" vertical="center" indent="2"/>
    </xf>
    <xf numFmtId="189" fontId="20" fillId="0" borderId="49" xfId="2296" applyNumberFormat="1" applyFont="1" applyBorder="1" applyAlignment="1">
      <alignment horizontal="left" vertical="center" indent="2"/>
    </xf>
    <xf numFmtId="0" fontId="20" fillId="0" borderId="48" xfId="2296" applyFont="1" applyBorder="1" applyAlignment="1">
      <alignment horizontal="left" vertical="center"/>
    </xf>
    <xf numFmtId="0" fontId="20" fillId="0" borderId="49" xfId="2296" applyFont="1" applyBorder="1" applyAlignment="1">
      <alignment horizontal="center" vertical="center"/>
    </xf>
    <xf numFmtId="0" fontId="20" fillId="0" borderId="47" xfId="2296" applyFont="1" applyBorder="1" applyAlignment="1">
      <alignment horizontal="center" vertical="center"/>
    </xf>
    <xf numFmtId="0" fontId="20" fillId="0" borderId="2" xfId="2296" applyFont="1" applyBorder="1" applyAlignment="1">
      <alignment horizontal="center" vertical="center"/>
    </xf>
    <xf numFmtId="0" fontId="20" fillId="0" borderId="50" xfId="2296" applyFont="1" applyBorder="1" applyAlignment="1">
      <alignment horizontal="left" vertical="center" indent="1"/>
    </xf>
    <xf numFmtId="189" fontId="20" fillId="0" borderId="51" xfId="2296" applyNumberFormat="1" applyFont="1" applyBorder="1" applyAlignment="1">
      <alignment horizontal="left" vertical="center" indent="2"/>
    </xf>
    <xf numFmtId="189" fontId="20" fillId="0" borderId="52" xfId="2296" applyNumberFormat="1" applyFont="1" applyBorder="1" applyAlignment="1">
      <alignment horizontal="left" vertical="center" indent="2"/>
    </xf>
    <xf numFmtId="0" fontId="20" fillId="0" borderId="51" xfId="2296" applyFont="1" applyBorder="1" applyAlignment="1">
      <alignment horizontal="left" vertical="center"/>
    </xf>
    <xf numFmtId="0" fontId="20" fillId="0" borderId="52" xfId="2296" applyFont="1" applyBorder="1" applyAlignment="1">
      <alignment horizontal="center" vertical="center"/>
    </xf>
    <xf numFmtId="0" fontId="20" fillId="0" borderId="50" xfId="2296" applyFont="1" applyBorder="1" applyAlignment="1">
      <alignment horizontal="center" vertical="center"/>
    </xf>
    <xf numFmtId="10" fontId="20" fillId="0" borderId="49" xfId="2296" applyNumberFormat="1" applyFont="1" applyBorder="1" applyAlignment="1">
      <alignment horizontal="center" vertical="center"/>
    </xf>
    <xf numFmtId="0" fontId="20" fillId="0" borderId="53" xfId="2296" applyFont="1" applyBorder="1" applyAlignment="1">
      <alignment horizontal="center" vertical="center"/>
    </xf>
    <xf numFmtId="189" fontId="20" fillId="0" borderId="43" xfId="2296" applyNumberFormat="1" applyFont="1" applyBorder="1" applyAlignment="1">
      <alignment horizontal="center" vertical="center"/>
    </xf>
    <xf numFmtId="189" fontId="20" fillId="0" borderId="7" xfId="2296" applyNumberFormat="1" applyFont="1" applyBorder="1" applyAlignment="1">
      <alignment vertical="center"/>
    </xf>
    <xf numFmtId="0" fontId="20" fillId="0" borderId="47" xfId="2296" applyFont="1" applyBorder="1" applyAlignment="1">
      <alignment vertical="center"/>
    </xf>
    <xf numFmtId="189" fontId="20" fillId="0" borderId="47" xfId="2296" applyNumberFormat="1" applyFont="1" applyBorder="1" applyAlignment="1">
      <alignment vertical="center"/>
    </xf>
    <xf numFmtId="0" fontId="20" fillId="0" borderId="47" xfId="2296" quotePrefix="1" applyFont="1" applyBorder="1" applyAlignment="1">
      <alignment vertical="center"/>
    </xf>
    <xf numFmtId="0" fontId="20" fillId="0" borderId="54" xfId="2296" applyFont="1" applyBorder="1" applyAlignment="1">
      <alignment horizontal="left" vertical="center" indent="1"/>
    </xf>
    <xf numFmtId="0" fontId="20" fillId="0" borderId="54" xfId="2296" applyFont="1" applyBorder="1" applyAlignment="1">
      <alignment vertical="center"/>
    </xf>
    <xf numFmtId="189" fontId="20" fillId="0" borderId="50" xfId="2296" applyNumberFormat="1" applyFont="1" applyBorder="1" applyAlignment="1">
      <alignment vertical="center"/>
    </xf>
    <xf numFmtId="0" fontId="20" fillId="0" borderId="23" xfId="2296" applyFont="1" applyBorder="1" applyAlignment="1">
      <alignment horizontal="left" vertical="center"/>
    </xf>
    <xf numFmtId="0" fontId="20" fillId="0" borderId="1" xfId="2296" applyFont="1" applyBorder="1" applyAlignment="1">
      <alignment horizontal="center" vertical="center"/>
    </xf>
    <xf numFmtId="0" fontId="20" fillId="0" borderId="35" xfId="2296" applyFont="1" applyBorder="1" applyAlignment="1">
      <alignment horizontal="left" vertical="center" indent="1"/>
    </xf>
    <xf numFmtId="189" fontId="20" fillId="0" borderId="1" xfId="2296" applyNumberFormat="1" applyFont="1" applyBorder="1" applyAlignment="1">
      <alignment horizontal="left" vertical="center" indent="2"/>
    </xf>
    <xf numFmtId="189" fontId="20" fillId="0" borderId="35" xfId="2296" applyNumberFormat="1" applyFont="1" applyBorder="1" applyAlignment="1">
      <alignment horizontal="left" vertical="center" indent="2"/>
    </xf>
    <xf numFmtId="0" fontId="20" fillId="0" borderId="1" xfId="2296" applyFont="1" applyBorder="1" applyAlignment="1">
      <alignment horizontal="left" vertical="center"/>
    </xf>
    <xf numFmtId="0" fontId="20" fillId="0" borderId="35" xfId="2296" applyFont="1" applyBorder="1" applyAlignment="1">
      <alignment horizontal="center" vertical="center"/>
    </xf>
    <xf numFmtId="0" fontId="18" fillId="0" borderId="3" xfId="2296" applyFont="1" applyBorder="1" applyAlignment="1">
      <alignment horizontal="center" vertical="center"/>
    </xf>
    <xf numFmtId="10" fontId="20" fillId="0" borderId="55" xfId="2296" applyNumberFormat="1" applyFont="1" applyBorder="1" applyAlignment="1">
      <alignment horizontal="center" vertical="center"/>
    </xf>
    <xf numFmtId="189" fontId="18" fillId="0" borderId="3" xfId="2296" applyNumberFormat="1" applyFont="1" applyBorder="1" applyAlignment="1">
      <alignment horizontal="center" vertical="center"/>
    </xf>
    <xf numFmtId="10" fontId="20" fillId="0" borderId="35" xfId="2296" applyNumberFormat="1" applyFont="1" applyBorder="1" applyAlignment="1">
      <alignment horizontal="center" vertical="center"/>
    </xf>
    <xf numFmtId="0" fontId="20" fillId="0" borderId="3" xfId="2296" applyFont="1" applyBorder="1" applyAlignment="1">
      <alignment horizontal="left" vertical="center"/>
    </xf>
    <xf numFmtId="0" fontId="33" fillId="0" borderId="0" xfId="5746" applyFont="1" applyAlignment="1">
      <alignment vertical="center"/>
    </xf>
    <xf numFmtId="279" fontId="20" fillId="0" borderId="49" xfId="2296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3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3" xfId="0" quotePrefix="1" applyFont="1" applyBorder="1" applyAlignment="1">
      <alignment horizontal="left" vertical="center" wrapText="1" shrinkToFit="1"/>
    </xf>
    <xf numFmtId="0" fontId="18" fillId="0" borderId="3" xfId="0" applyFont="1" applyBorder="1" applyAlignment="1">
      <alignment horizontal="left" vertical="center" wrapText="1" shrinkToFit="1"/>
    </xf>
    <xf numFmtId="0" fontId="18" fillId="0" borderId="3" xfId="0" quotePrefix="1" applyFont="1" applyBorder="1" applyAlignment="1">
      <alignment horizontal="center" vertical="center" wrapText="1" shrinkToFit="1"/>
    </xf>
    <xf numFmtId="0" fontId="18" fillId="0" borderId="3" xfId="0" applyFont="1" applyBorder="1" applyAlignment="1">
      <alignment horizontal="center" vertical="center" shrinkToFit="1"/>
    </xf>
    <xf numFmtId="0" fontId="18" fillId="0" borderId="3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18" fillId="0" borderId="3" xfId="0" applyFont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8" fillId="0" borderId="3" xfId="0" applyFont="1" applyBorder="1" applyAlignment="1">
      <alignment horizontal="right" vertical="center" wrapText="1" shrinkToFit="1"/>
    </xf>
    <xf numFmtId="0" fontId="136" fillId="0" borderId="3" xfId="0" quotePrefix="1" applyFont="1" applyBorder="1" applyAlignment="1">
      <alignment horizontal="center" vertical="center" wrapText="1" shrinkToFit="1"/>
    </xf>
    <xf numFmtId="0" fontId="136" fillId="0" borderId="3" xfId="0" applyFont="1" applyBorder="1" applyAlignment="1">
      <alignment horizontal="left" vertical="center" wrapText="1" shrinkToFit="1"/>
    </xf>
    <xf numFmtId="0" fontId="136" fillId="0" borderId="3" xfId="0" applyFont="1" applyBorder="1" applyAlignment="1">
      <alignment horizontal="center" vertical="center" wrapText="1" shrinkToFit="1"/>
    </xf>
    <xf numFmtId="0" fontId="136" fillId="0" borderId="3" xfId="0" applyFont="1" applyBorder="1" applyAlignment="1">
      <alignment horizontal="right" vertical="center" shrinkToFit="1"/>
    </xf>
    <xf numFmtId="0" fontId="18" fillId="0" borderId="3" xfId="0" quotePrefix="1" applyFont="1" applyBorder="1" applyAlignment="1">
      <alignment horizontal="right" vertical="center" wrapText="1" shrinkToFit="1"/>
    </xf>
    <xf numFmtId="0" fontId="136" fillId="0" borderId="3" xfId="0" applyFont="1" applyBorder="1" applyAlignment="1">
      <alignment horizontal="right" vertical="center" wrapText="1" shrinkToFit="1"/>
    </xf>
    <xf numFmtId="0" fontId="135" fillId="0" borderId="3" xfId="0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left" vertical="center" wrapText="1" shrinkToFit="1"/>
    </xf>
    <xf numFmtId="0" fontId="18" fillId="0" borderId="13" xfId="0" quotePrefix="1" applyFont="1" applyBorder="1" applyAlignment="1">
      <alignment horizontal="left" vertical="center" wrapText="1" shrinkToFit="1"/>
    </xf>
    <xf numFmtId="0" fontId="18" fillId="0" borderId="13" xfId="0" quotePrefix="1" applyFont="1" applyBorder="1" applyAlignment="1">
      <alignment horizontal="left" vertical="center" shrinkToFit="1"/>
    </xf>
    <xf numFmtId="0" fontId="18" fillId="0" borderId="35" xfId="0" quotePrefix="1" applyFont="1" applyBorder="1" applyAlignment="1">
      <alignment horizontal="left" vertical="center" wrapText="1" shrinkToFit="1"/>
    </xf>
    <xf numFmtId="0" fontId="18" fillId="0" borderId="3" xfId="0" quotePrefix="1" applyFont="1" applyBorder="1" applyAlignment="1">
      <alignment horizontal="left" vertical="center" wrapText="1" shrinkToFit="1"/>
    </xf>
    <xf numFmtId="0" fontId="18" fillId="0" borderId="3" xfId="0" applyFont="1" applyBorder="1" applyAlignment="1">
      <alignment horizontal="left" vertical="center" wrapText="1" shrinkToFit="1"/>
    </xf>
    <xf numFmtId="0" fontId="18" fillId="0" borderId="3" xfId="0" applyFont="1" applyBorder="1" applyAlignment="1">
      <alignment horizontal="left" vertical="center" shrinkToFit="1"/>
    </xf>
    <xf numFmtId="0" fontId="133" fillId="0" borderId="0" xfId="0" applyFont="1" applyAlignment="1">
      <alignment horizontal="center" vertical="center"/>
    </xf>
    <xf numFmtId="0" fontId="134" fillId="0" borderId="0" xfId="0" quotePrefix="1" applyFont="1"/>
    <xf numFmtId="0" fontId="134" fillId="0" borderId="0" xfId="0" applyFont="1"/>
    <xf numFmtId="0" fontId="20" fillId="0" borderId="1" xfId="2296" applyFont="1" applyBorder="1" applyAlignment="1">
      <alignment horizontal="center" vertical="center"/>
    </xf>
    <xf numFmtId="0" fontId="20" fillId="0" borderId="13" xfId="2296" applyFont="1" applyBorder="1" applyAlignment="1">
      <alignment horizontal="center" vertical="center"/>
    </xf>
    <xf numFmtId="0" fontId="20" fillId="0" borderId="35" xfId="2296" applyFont="1" applyBorder="1" applyAlignment="1">
      <alignment horizontal="center" vertical="center"/>
    </xf>
    <xf numFmtId="0" fontId="35" fillId="0" borderId="0" xfId="2296" applyFont="1" applyAlignment="1">
      <alignment horizontal="center"/>
    </xf>
    <xf numFmtId="0" fontId="18" fillId="0" borderId="1" xfId="2296" applyFont="1" applyBorder="1" applyAlignment="1">
      <alignment horizontal="center" vertical="center"/>
    </xf>
    <xf numFmtId="0" fontId="18" fillId="0" borderId="13" xfId="2296" applyFont="1" applyBorder="1" applyAlignment="1">
      <alignment horizontal="center" vertical="center"/>
    </xf>
    <xf numFmtId="0" fontId="18" fillId="0" borderId="35" xfId="2296" applyFont="1" applyBorder="1" applyAlignment="1">
      <alignment horizontal="center" vertical="center"/>
    </xf>
    <xf numFmtId="189" fontId="18" fillId="0" borderId="1" xfId="2296" applyNumberFormat="1" applyFont="1" applyBorder="1" applyAlignment="1">
      <alignment horizontal="center" vertical="center"/>
    </xf>
    <xf numFmtId="189" fontId="18" fillId="0" borderId="35" xfId="2296" applyNumberFormat="1" applyFont="1" applyBorder="1" applyAlignment="1">
      <alignment horizontal="center" vertical="center"/>
    </xf>
  </cellXfs>
  <cellStyles count="5747">
    <cellStyle name="          _x000d__x000a_386grabber=vga.3gr_x000d__x000a_" xfId="1" xr:uid="{00000000-0005-0000-0000-000000000000}"/>
    <cellStyle name="&quot;" xfId="5626" xr:uid="{00000000-0005-0000-0000-000001000000}"/>
    <cellStyle name="&quot;큰제목&quot;" xfId="5627" xr:uid="{00000000-0005-0000-0000-000002000000}"/>
    <cellStyle name="#" xfId="2" xr:uid="{00000000-0005-0000-0000-000003000000}"/>
    <cellStyle name="#,##0" xfId="3" xr:uid="{00000000-0005-0000-0000-000004000000}"/>
    <cellStyle name="#,##0.0" xfId="4" xr:uid="{00000000-0005-0000-0000-000005000000}"/>
    <cellStyle name="#,##0.00" xfId="5" xr:uid="{00000000-0005-0000-0000-000006000000}"/>
    <cellStyle name="#,##0.000" xfId="6" xr:uid="{00000000-0005-0000-0000-000007000000}"/>
    <cellStyle name="#,##0_견적서본(이지)" xfId="7" xr:uid="{00000000-0005-0000-0000-000008000000}"/>
    <cellStyle name="#_공사비총괄표-양동초 화장실" xfId="2307" xr:uid="{00000000-0005-0000-0000-000009000000}"/>
    <cellStyle name="$" xfId="8" xr:uid="{00000000-0005-0000-0000-00000A000000}"/>
    <cellStyle name="_x0004__x0004__x0019__x001b__x0004_$_x0010__x0010__x0008__x0001_" xfId="9" xr:uid="{00000000-0005-0000-0000-00000B000000}"/>
    <cellStyle name="$_db진흥" xfId="10" xr:uid="{00000000-0005-0000-0000-00000C000000}"/>
    <cellStyle name="$_SE40" xfId="11" xr:uid="{00000000-0005-0000-0000-00000D000000}"/>
    <cellStyle name="$_견적2" xfId="12" xr:uid="{00000000-0005-0000-0000-00000E000000}"/>
    <cellStyle name="$_기아" xfId="13" xr:uid="{00000000-0005-0000-0000-00000F000000}"/>
    <cellStyle name="$_석축공" xfId="2308" xr:uid="{00000000-0005-0000-0000-000010000000}"/>
    <cellStyle name="%(+,-,0)" xfId="14" xr:uid="{00000000-0005-0000-0000-000011000000}"/>
    <cellStyle name="(##.00)" xfId="15" xr:uid="{00000000-0005-0000-0000-000012000000}"/>
    <cellStyle name="(△콤마)" xfId="16" xr:uid="{00000000-0005-0000-0000-000013000000}"/>
    <cellStyle name="(1)" xfId="17" xr:uid="{00000000-0005-0000-0000-000014000000}"/>
    <cellStyle name="(백분율)" xfId="18" xr:uid="{00000000-0005-0000-0000-000015000000}"/>
    <cellStyle name="(콤마)" xfId="19" xr:uid="{00000000-0005-0000-0000-000016000000}"/>
    <cellStyle name="(표준)" xfId="2309" xr:uid="{00000000-0005-0000-0000-000017000000}"/>
    <cellStyle name="??_x000c_둄_x001b__x000d_|?_x0001_?_x0003__x0014__x0007__x0001__x0001_" xfId="20" xr:uid="{00000000-0005-0000-0000-000018000000}"/>
    <cellStyle name="??&amp;O?&amp;H?_x0008__x000f__x0007_?_x0007__x0001__x0001_" xfId="21" xr:uid="{00000000-0005-0000-0000-000019000000}"/>
    <cellStyle name="??&amp;O?&amp;H?_x0008_??_x0007__x0001__x0001_" xfId="22" xr:uid="{00000000-0005-0000-0000-00001A000000}"/>
    <cellStyle name="??&amp;쏗?뷐9_x0008__x0011__x0007_?_x0007__x0001__x0001_" xfId="23" xr:uid="{00000000-0005-0000-0000-00001B000000}"/>
    <cellStyle name="?W?_laroux" xfId="24" xr:uid="{00000000-0005-0000-0000-00001C000000}"/>
    <cellStyle name="_%ea%b8%88%ec%96%91%ec%b4%8807(1).11.30" xfId="25" xr:uid="{00000000-0005-0000-0000-00001D000000}"/>
    <cellStyle name="_(표준품셈원가계산)-예제" xfId="5628" xr:uid="{00000000-0005-0000-0000-00001E000000}"/>
    <cellStyle name="_00관광지내역서(계획,설계)" xfId="2310" xr:uid="{00000000-0005-0000-0000-00001F000000}"/>
    <cellStyle name="_01-가로등(삼성상용차)" xfId="5629" xr:uid="{00000000-0005-0000-0000-000020000000}"/>
    <cellStyle name="_03 항공측량(L=36.0)" xfId="2311" xr:uid="{00000000-0005-0000-0000-000021000000}"/>
    <cellStyle name="_04.산남 현관문" xfId="26" xr:uid="{00000000-0005-0000-0000-000022000000}"/>
    <cellStyle name="_07년조달견적(10월16일)" xfId="27" xr:uid="{00000000-0005-0000-0000-000023000000}"/>
    <cellStyle name="_0803" xfId="5630" xr:uid="{00000000-0005-0000-0000-000024000000}"/>
    <cellStyle name="_0재릉내역서(원내역서)" xfId="2312" xr:uid="{00000000-0005-0000-0000-000025000000}"/>
    <cellStyle name="_1.전기내역서(0928)(1차분)" xfId="5631" xr:uid="{00000000-0005-0000-0000-000026000000}"/>
    <cellStyle name="_101-대구제일중(전기-고압)" xfId="5632" xr:uid="{00000000-0005-0000-0000-000027000000}"/>
    <cellStyle name="_101-수성중(전기-고압)-11" xfId="5633" xr:uid="{00000000-0005-0000-0000-000028000000}"/>
    <cellStyle name="_1-1-1(1).인허가용역비세부(06,12재조정-진짜최종)" xfId="2313" xr:uid="{00000000-0005-0000-0000-000029000000}"/>
    <cellStyle name="_2.통신내역서" xfId="5634" xr:uid="{00000000-0005-0000-0000-00002A000000}"/>
    <cellStyle name="_2.통신내역서(0928)(1차분)" xfId="5635" xr:uid="{00000000-0005-0000-0000-00002B000000}"/>
    <cellStyle name="_2003년설계품v2.1" xfId="2314" xr:uid="{00000000-0005-0000-0000-00002C000000}"/>
    <cellStyle name="_2005-대구여상화장실환경개선설비-내역-1" xfId="28" xr:uid="{00000000-0005-0000-0000-00002D000000}"/>
    <cellStyle name="_2006-0926 통신변경내역및산출-영유아steel" xfId="2315" xr:uid="{00000000-0005-0000-0000-00002E000000}"/>
    <cellStyle name="_2-4.상반기실적부문별요약" xfId="29" xr:uid="{00000000-0005-0000-0000-00002F000000}"/>
    <cellStyle name="_2-4.상반기실적부문별요약(표지및목차포함)" xfId="30" xr:uid="{00000000-0005-0000-0000-000030000000}"/>
    <cellStyle name="_2-4.상반기실적부문별요약(표지및목차포함)_1" xfId="31" xr:uid="{00000000-0005-0000-0000-000031000000}"/>
    <cellStyle name="_2-4.상반기실적부문별요약_1" xfId="32" xr:uid="{00000000-0005-0000-0000-000032000000}"/>
    <cellStyle name="_2500정사사진(2005년도2차물량 위성과 통합)" xfId="2316" xr:uid="{00000000-0005-0000-0000-000033000000}"/>
    <cellStyle name="_3-2(1).다사초소방기계내역서" xfId="5636" xr:uid="{00000000-0005-0000-0000-000034000000}"/>
    <cellStyle name="_'99상반기경영개선활동결과(게시용)" xfId="33" xr:uid="{00000000-0005-0000-0000-000035000000}"/>
    <cellStyle name="_Book1" xfId="2317" xr:uid="{00000000-0005-0000-0000-000036000000}"/>
    <cellStyle name="_Book1_1" xfId="2318" xr:uid="{00000000-0005-0000-0000-000037000000}"/>
    <cellStyle name="_cctv내역서" xfId="2319" xr:uid="{00000000-0005-0000-0000-000038000000}"/>
    <cellStyle name="_FP_설계내역샘플_(가중치직접산정방식)_New" xfId="2320" xr:uid="{00000000-0005-0000-0000-000039000000}"/>
    <cellStyle name="_FP_설계내역샘플_(평균가중치방식)_New" xfId="2321" xr:uid="{00000000-0005-0000-0000-00003A000000}"/>
    <cellStyle name="_RAMP-E교-최종000" xfId="2322" xr:uid="{00000000-0005-0000-0000-00003B000000}"/>
    <cellStyle name="_RAMP-E교-최종000_시방서" xfId="2323" xr:uid="{00000000-0005-0000-0000-00003C000000}"/>
    <cellStyle name="_RAMP-E교-최종000_파도 - 모항선 횡배수관 확장" xfId="2324" xr:uid="{00000000-0005-0000-0000-00003D000000}"/>
    <cellStyle name="_RAMP-E교-최종000_파도 - 모항선 횡배수관 확장_시방서" xfId="2325" xr:uid="{00000000-0005-0000-0000-00003E000000}"/>
    <cellStyle name="_강서노인복지관통신관급내역서(방송)" xfId="2326" xr:uid="{00000000-0005-0000-0000-00003F000000}"/>
    <cellStyle name="_갯벌생태공원 평가부문내역(REV01)" xfId="2327" xr:uid="{00000000-0005-0000-0000-000040000000}"/>
    <cellStyle name="_건축내역" xfId="34" xr:uid="{00000000-0005-0000-0000-000041000000}"/>
    <cellStyle name="_건축실행내역서(1)" xfId="35" xr:uid="{00000000-0005-0000-0000-000042000000}"/>
    <cellStyle name="_검사수수료" xfId="5637" xr:uid="{00000000-0005-0000-0000-000043000000}"/>
    <cellStyle name="_경영개선활동상반기실적(990708)" xfId="36" xr:uid="{00000000-0005-0000-0000-000044000000}"/>
    <cellStyle name="_경영개선활동상반기실적(990708)_1" xfId="37" xr:uid="{00000000-0005-0000-0000-000045000000}"/>
    <cellStyle name="_경영개선활동상반기실적(990708)_2" xfId="38" xr:uid="{00000000-0005-0000-0000-000046000000}"/>
    <cellStyle name="_경영개선활성화방안(990802)" xfId="39" xr:uid="{00000000-0005-0000-0000-000047000000}"/>
    <cellStyle name="_경영개선활성화방안(990802)_1" xfId="40" xr:uid="{00000000-0005-0000-0000-000048000000}"/>
    <cellStyle name="_경찰청입찰시개략실행(05-09-29)" xfId="41" xr:uid="{00000000-0005-0000-0000-000049000000}"/>
    <cellStyle name="_고대산평가용역내역(환경,교통,재해)" xfId="2328" xr:uid="{00000000-0005-0000-0000-00004A000000}"/>
    <cellStyle name="_공조기~1" xfId="42" xr:uid="{00000000-0005-0000-0000-00004B000000}"/>
    <cellStyle name="_공종별수량산출(경주축구공원-광장)" xfId="2329" xr:uid="{00000000-0005-0000-0000-00004C000000}"/>
    <cellStyle name="_공종별수량산출(상모제8어린이)" xfId="2330" xr:uid="{00000000-0005-0000-0000-00004D000000}"/>
    <cellStyle name="_공종별수량산출(상모제8어린이)_공종별수량산출(경주축구공원-광장)" xfId="2331" xr:uid="{00000000-0005-0000-0000-00004E000000}"/>
    <cellStyle name="_공종별수량산출(상모제8어린이)_공종별수량산출(형곡롤러블레이드장)200602" xfId="2332" xr:uid="{00000000-0005-0000-0000-00004F000000}"/>
    <cellStyle name="_공종별수량산출(상모제8어린이)_대수촌-공종별수량산출(신라왕경숲)" xfId="2333" xr:uid="{00000000-0005-0000-0000-000050000000}"/>
    <cellStyle name="_공종별수량산출(형곡롤러블레이드장)200602" xfId="2334" xr:uid="{00000000-0005-0000-0000-000051000000}"/>
    <cellStyle name="_과업내역서(변경4)" xfId="2335" xr:uid="{00000000-0005-0000-0000-000052000000}"/>
    <cellStyle name="_곽지관광지내역서" xfId="2336" xr:uid="{00000000-0005-0000-0000-000053000000}"/>
    <cellStyle name="_관급내역서" xfId="2337" xr:uid="{00000000-0005-0000-0000-000054000000}"/>
    <cellStyle name="_구)법원청사 리모델링 공사(관급자재)" xfId="43" xr:uid="{00000000-0005-0000-0000-000055000000}"/>
    <cellStyle name="_구조물공(감포축구장)" xfId="2338" xr:uid="{00000000-0005-0000-0000-000056000000}"/>
    <cellStyle name="_구포3동공영주차장관급(주차관제)-1" xfId="2339" xr:uid="{00000000-0005-0000-0000-000057000000}"/>
    <cellStyle name="_국수교수량" xfId="2340" xr:uid="{00000000-0005-0000-0000-000058000000}"/>
    <cellStyle name="_군산내항-품셈기준" xfId="2341" xr:uid="{00000000-0005-0000-0000-000059000000}"/>
    <cellStyle name="_군위내역서(A동)" xfId="44" xr:uid="{00000000-0005-0000-0000-00005A000000}"/>
    <cellStyle name="_궁안교用" xfId="45" xr:uid="{00000000-0005-0000-0000-00005B000000}"/>
    <cellStyle name="_김해시_도로와지하시설물도공동구축사업 설계내역서.2.9" xfId="2342" xr:uid="{00000000-0005-0000-0000-00005C000000}"/>
    <cellStyle name="_나원초등학교급식소확장공사" xfId="46" xr:uid="{00000000-0005-0000-0000-00005D000000}"/>
    <cellStyle name="_납품- 서북면파출소개축공사(건축)" xfId="47" xr:uid="{00000000-0005-0000-0000-00005E000000}"/>
    <cellStyle name="_내역B동" xfId="2343" xr:uid="{00000000-0005-0000-0000-00005F000000}"/>
    <cellStyle name="_내역서" xfId="2344" xr:uid="{00000000-0005-0000-0000-000060000000}"/>
    <cellStyle name="_내역서(2003)" xfId="2345" xr:uid="{00000000-0005-0000-0000-000061000000}"/>
    <cellStyle name="_내역서(남구청주차관제)" xfId="2346" xr:uid="{00000000-0005-0000-0000-000062000000}"/>
    <cellStyle name="_내역서(전광판)-1" xfId="2347" xr:uid="{00000000-0005-0000-0000-000063000000}"/>
    <cellStyle name="_내역서(제영향평가)" xfId="2348" xr:uid="{00000000-0005-0000-0000-000064000000}"/>
    <cellStyle name="_노은리슈빌SKY건축공사내역서" xfId="48" xr:uid="{00000000-0005-0000-0000-000065000000}"/>
    <cellStyle name="_노후창호개체공사" xfId="49" xr:uid="{00000000-0005-0000-0000-000066000000}"/>
    <cellStyle name="_다사초보험료정산서" xfId="5638" xr:uid="{00000000-0005-0000-0000-000067000000}"/>
    <cellStyle name="_단가표" xfId="50" xr:uid="{00000000-0005-0000-0000-000068000000}"/>
    <cellStyle name="_달산대학用" xfId="51" xr:uid="{00000000-0005-0000-0000-000069000000}"/>
    <cellStyle name="_대관업무비" xfId="5639" xr:uid="{00000000-0005-0000-0000-00006A000000}"/>
    <cellStyle name="_대구 검사동 SOS어르신 마을 신축-전기(0822)" xfId="5640" xr:uid="{00000000-0005-0000-0000-00006B000000}"/>
    <cellStyle name="_대구여자상업고등학교환경개선공사(승인후.설변)" xfId="52" xr:uid="{00000000-0005-0000-0000-00006C000000}"/>
    <cellStyle name="_대동고등학교 수전설비 및 냉.난방설치공사(최종)" xfId="53" xr:uid="{00000000-0005-0000-0000-00006D000000}"/>
    <cellStyle name="_대명포구개발계획내역서" xfId="2349" xr:uid="{00000000-0005-0000-0000-00006E000000}"/>
    <cellStyle name="_대수촌-공종별수량산출(신라왕경숲)" xfId="2350" xr:uid="{00000000-0005-0000-0000-00006F000000}"/>
    <cellStyle name="_대신고등학교 견적서 07.02.13" xfId="54" xr:uid="{00000000-0005-0000-0000-000070000000}"/>
    <cellStyle name="_도곡1교 교대 수량" xfId="2351" xr:uid="{00000000-0005-0000-0000-000071000000}"/>
    <cellStyle name="_도곡1교 교대 수량_RAMP-E교-최종000" xfId="2352" xr:uid="{00000000-0005-0000-0000-000072000000}"/>
    <cellStyle name="_도곡1교 교대 수량_RAMP-E교-최종000_시방서" xfId="2353" xr:uid="{00000000-0005-0000-0000-000073000000}"/>
    <cellStyle name="_도곡1교 교대 수량_RAMP-E교-최종000_파도 - 모항선 횡배수관 확장" xfId="2354" xr:uid="{00000000-0005-0000-0000-000074000000}"/>
    <cellStyle name="_도곡1교 교대 수량_RAMP-E교-최종000_파도 - 모항선 횡배수관 확장_시방서" xfId="2355" xr:uid="{00000000-0005-0000-0000-000075000000}"/>
    <cellStyle name="_도곡1교 교대 수량_시방서" xfId="2356" xr:uid="{00000000-0005-0000-0000-000076000000}"/>
    <cellStyle name="_도곡1교 교대(시점) 수량" xfId="2357" xr:uid="{00000000-0005-0000-0000-000077000000}"/>
    <cellStyle name="_도곡1교 교대(시점) 수량_RAMP-E교-최종000" xfId="2358" xr:uid="{00000000-0005-0000-0000-000078000000}"/>
    <cellStyle name="_도곡1교 교대(시점) 수량_RAMP-E교-최종000_시방서" xfId="2359" xr:uid="{00000000-0005-0000-0000-000079000000}"/>
    <cellStyle name="_도곡1교 교대(시점) 수량_RAMP-E교-최종000_파도 - 모항선 횡배수관 확장" xfId="2360" xr:uid="{00000000-0005-0000-0000-00007A000000}"/>
    <cellStyle name="_도곡1교 교대(시점) 수량_RAMP-E교-최종000_파도 - 모항선 횡배수관 확장_시방서" xfId="2361" xr:uid="{00000000-0005-0000-0000-00007B000000}"/>
    <cellStyle name="_도곡1교 교대(시점) 수량_시방서" xfId="2362" xr:uid="{00000000-0005-0000-0000-00007C000000}"/>
    <cellStyle name="_도곡1교 하부공 수량" xfId="2363" xr:uid="{00000000-0005-0000-0000-00007D000000}"/>
    <cellStyle name="_도곡1교 하부공 수량_RAMP-E교-최종000" xfId="2364" xr:uid="{00000000-0005-0000-0000-00007E000000}"/>
    <cellStyle name="_도곡1교 하부공 수량_RAMP-E교-최종000_시방서" xfId="2365" xr:uid="{00000000-0005-0000-0000-00007F000000}"/>
    <cellStyle name="_도곡1교 하부공 수량_RAMP-E교-최종000_파도 - 모항선 횡배수관 확장" xfId="2366" xr:uid="{00000000-0005-0000-0000-000080000000}"/>
    <cellStyle name="_도곡1교 하부공 수량_RAMP-E교-최종000_파도 - 모항선 횡배수관 확장_시방서" xfId="2367" xr:uid="{00000000-0005-0000-0000-000081000000}"/>
    <cellStyle name="_도곡1교 하부공 수량_시방서" xfId="2368" xr:uid="{00000000-0005-0000-0000-000082000000}"/>
    <cellStyle name="_도곡2교 교대 수량" xfId="2369" xr:uid="{00000000-0005-0000-0000-000083000000}"/>
    <cellStyle name="_도곡2교 교대 수량_RAMP-E교-최종000" xfId="2370" xr:uid="{00000000-0005-0000-0000-000084000000}"/>
    <cellStyle name="_도곡2교 교대 수량_RAMP-E교-최종000_시방서" xfId="2371" xr:uid="{00000000-0005-0000-0000-000085000000}"/>
    <cellStyle name="_도곡2교 교대 수량_RAMP-E교-최종000_파도 - 모항선 횡배수관 확장" xfId="2372" xr:uid="{00000000-0005-0000-0000-000086000000}"/>
    <cellStyle name="_도곡2교 교대 수량_RAMP-E교-최종000_파도 - 모항선 횡배수관 확장_시방서" xfId="2373" xr:uid="{00000000-0005-0000-0000-000087000000}"/>
    <cellStyle name="_도곡2교 교대 수량_시방서" xfId="2374" xr:uid="{00000000-0005-0000-0000-000088000000}"/>
    <cellStyle name="_도곡2교 교대(종점) 수량" xfId="2375" xr:uid="{00000000-0005-0000-0000-000089000000}"/>
    <cellStyle name="_도곡2교 교대(종점) 수량_RAMP-E교-최종000" xfId="2376" xr:uid="{00000000-0005-0000-0000-00008A000000}"/>
    <cellStyle name="_도곡2교 교대(종점) 수량_RAMP-E교-최종000_시방서" xfId="2377" xr:uid="{00000000-0005-0000-0000-00008B000000}"/>
    <cellStyle name="_도곡2교 교대(종점) 수량_RAMP-E교-최종000_파도 - 모항선 횡배수관 확장" xfId="2378" xr:uid="{00000000-0005-0000-0000-00008C000000}"/>
    <cellStyle name="_도곡2교 교대(종점) 수량_RAMP-E교-최종000_파도 - 모항선 횡배수관 확장_시방서" xfId="2379" xr:uid="{00000000-0005-0000-0000-00008D000000}"/>
    <cellStyle name="_도곡2교 교대(종점) 수량_시방서" xfId="2380" xr:uid="{00000000-0005-0000-0000-00008E000000}"/>
    <cellStyle name="_도곡3교 교대 수량" xfId="2381" xr:uid="{00000000-0005-0000-0000-00008F000000}"/>
    <cellStyle name="_도곡3교 교대 수량_RAMP-E교-최종000" xfId="2382" xr:uid="{00000000-0005-0000-0000-000090000000}"/>
    <cellStyle name="_도곡3교 교대 수량_RAMP-E교-최종000_시방서" xfId="2383" xr:uid="{00000000-0005-0000-0000-000091000000}"/>
    <cellStyle name="_도곡3교 교대 수량_RAMP-E교-최종000_파도 - 모항선 횡배수관 확장" xfId="2384" xr:uid="{00000000-0005-0000-0000-000092000000}"/>
    <cellStyle name="_도곡3교 교대 수량_RAMP-E교-최종000_파도 - 모항선 횡배수관 확장_시방서" xfId="2385" xr:uid="{00000000-0005-0000-0000-000093000000}"/>
    <cellStyle name="_도곡3교 교대 수량_시방서" xfId="2386" xr:uid="{00000000-0005-0000-0000-000094000000}"/>
    <cellStyle name="_도곡4교 하부공 수량" xfId="2387" xr:uid="{00000000-0005-0000-0000-000095000000}"/>
    <cellStyle name="_도곡4교 하부공 수량_RAMP-E교-최종000" xfId="2388" xr:uid="{00000000-0005-0000-0000-000096000000}"/>
    <cellStyle name="_도곡4교 하부공 수량_RAMP-E교-최종000_시방서" xfId="2389" xr:uid="{00000000-0005-0000-0000-000097000000}"/>
    <cellStyle name="_도곡4교 하부공 수량_RAMP-E교-최종000_파도 - 모항선 횡배수관 확장" xfId="2390" xr:uid="{00000000-0005-0000-0000-000098000000}"/>
    <cellStyle name="_도곡4교 하부공 수량_RAMP-E교-최종000_파도 - 모항선 횡배수관 확장_시방서" xfId="2391" xr:uid="{00000000-0005-0000-0000-000099000000}"/>
    <cellStyle name="_도곡4교 하부공 수량_시방서" xfId="2392" xr:uid="{00000000-0005-0000-0000-00009A000000}"/>
    <cellStyle name="_도곡교 교대 수량" xfId="2393" xr:uid="{00000000-0005-0000-0000-00009B000000}"/>
    <cellStyle name="_도곡교 교대 수량_RAMP-E교-최종000" xfId="2394" xr:uid="{00000000-0005-0000-0000-00009C000000}"/>
    <cellStyle name="_도곡교 교대 수량_RAMP-E교-최종000_시방서" xfId="2395" xr:uid="{00000000-0005-0000-0000-00009D000000}"/>
    <cellStyle name="_도곡교 교대 수량_RAMP-E교-최종000_파도 - 모항선 횡배수관 확장" xfId="2396" xr:uid="{00000000-0005-0000-0000-00009E000000}"/>
    <cellStyle name="_도곡교 교대 수량_RAMP-E교-최종000_파도 - 모항선 횡배수관 확장_시방서" xfId="2397" xr:uid="{00000000-0005-0000-0000-00009F000000}"/>
    <cellStyle name="_도곡교 교대 수량_시방서" xfId="2398" xr:uid="{00000000-0005-0000-0000-0000A0000000}"/>
    <cellStyle name="_도로+상수+하수(2003년진주시)-1차-최종" xfId="2399" xr:uid="{00000000-0005-0000-0000-0000A1000000}"/>
    <cellStyle name="_도로+상수+하수총괄분(진주시)" xfId="2400" xr:uid="{00000000-0005-0000-0000-0000A2000000}"/>
    <cellStyle name="_도로및지하시설물도공동구축사업 설계내역서.1.0" xfId="2401" xr:uid="{00000000-0005-0000-0000-0000A3000000}"/>
    <cellStyle name="_도로시설물020517총괄" xfId="2402" xr:uid="{00000000-0005-0000-0000-0000A4000000}"/>
    <cellStyle name="_동강리조트(교통성사전재해)" xfId="2403" xr:uid="{00000000-0005-0000-0000-0000A5000000}"/>
    <cellStyle name="_민락동 내역서( 최종)" xfId="2404" xr:uid="{00000000-0005-0000-0000-0000A6000000}"/>
    <cellStyle name="_반여2동공영주차장-1" xfId="2405" xr:uid="{00000000-0005-0000-0000-0000A7000000}"/>
    <cellStyle name="_반여2동사통신내역서" xfId="2406" xr:uid="{00000000-0005-0000-0000-0000A8000000}"/>
    <cellStyle name="_방송내역서" xfId="2407" xr:uid="{00000000-0005-0000-0000-0000A9000000}"/>
    <cellStyle name="_방짜유기전문박물관전기공사" xfId="5641" xr:uid="{00000000-0005-0000-0000-0000AA000000}"/>
    <cellStyle name="_배수공집계" xfId="2408" xr:uid="{00000000-0005-0000-0000-0000AB000000}"/>
    <cellStyle name="_배수공집계_공종별수량산출(경주축구공원-광장)" xfId="2409" xr:uid="{00000000-0005-0000-0000-0000AC000000}"/>
    <cellStyle name="_배수공집계_공종별수량산출(상모제8어린이)" xfId="2410" xr:uid="{00000000-0005-0000-0000-0000AD000000}"/>
    <cellStyle name="_배수공집계_공종별수량산출(상모제8어린이)_공종별수량산출(경주축구공원-광장)" xfId="2411" xr:uid="{00000000-0005-0000-0000-0000AE000000}"/>
    <cellStyle name="_배수공집계_공종별수량산출(상모제8어린이)_공종별수량산출(형곡롤러블레이드장)200602" xfId="2412" xr:uid="{00000000-0005-0000-0000-0000AF000000}"/>
    <cellStyle name="_배수공집계_공종별수량산출(상모제8어린이)_대수촌-공종별수량산출(신라왕경숲)" xfId="2413" xr:uid="{00000000-0005-0000-0000-0000B0000000}"/>
    <cellStyle name="_배수공집계_공종별수량산출(형곡롤러블레이드장)200602" xfId="2414" xr:uid="{00000000-0005-0000-0000-0000B1000000}"/>
    <cellStyle name="_배수공집계_대수촌-공종별수량산출(신라왕경숲)" xfId="2415" xr:uid="{00000000-0005-0000-0000-0000B2000000}"/>
    <cellStyle name="_배수공집계_자재집계표" xfId="2416" xr:uid="{00000000-0005-0000-0000-0000B3000000}"/>
    <cellStyle name="_배수공집계_자재집계표(무릉소공원)" xfId="2417" xr:uid="{00000000-0005-0000-0000-0000B4000000}"/>
    <cellStyle name="_배수공집계_자재집계표(무릉소공원)_공종별수량산출" xfId="2418" xr:uid="{00000000-0005-0000-0000-0000B5000000}"/>
    <cellStyle name="_배수공집계_자재집계표(무릉소공원)_공종별수량산출(게이트볼장주변시민공원)" xfId="2419" xr:uid="{00000000-0005-0000-0000-0000B6000000}"/>
    <cellStyle name="_배수공집계_자재집계표(무릉소공원)_공종별수량산출(게이트볼장주변시민공원)_공종별수량산출(경주축구공원-광장)" xfId="2420" xr:uid="{00000000-0005-0000-0000-0000B7000000}"/>
    <cellStyle name="_배수공집계_자재집계표(무릉소공원)_공종별수량산출(게이트볼장주변시민공원)_대수촌-공종별수량산출(신라왕경숲)" xfId="2421" xr:uid="{00000000-0005-0000-0000-0000B8000000}"/>
    <cellStyle name="_배수공집계_자재집계표(무릉소공원)_공종별수량산출(봉곡도서관)" xfId="2422" xr:uid="{00000000-0005-0000-0000-0000B9000000}"/>
    <cellStyle name="_배수공집계_자재집계표(무릉소공원)_공종별수량산출(봉곡도서관)_공종별수량산출(경주축구공원-광장)" xfId="2423" xr:uid="{00000000-0005-0000-0000-0000BA000000}"/>
    <cellStyle name="_배수공집계_자재집계표(무릉소공원)_공종별수량산출(봉곡도서관)_공종별수량산출(형곡롤러블레이드장)200602" xfId="2424" xr:uid="{00000000-0005-0000-0000-0000BB000000}"/>
    <cellStyle name="_배수공집계_자재집계표(무릉소공원)_공종별수량산출(봉곡도서관)_대수촌-공종별수량산출(신라왕경숲)" xfId="2425" xr:uid="{00000000-0005-0000-0000-0000BC000000}"/>
    <cellStyle name="_배수공집계_자재집계표(무릉소공원)_공종별수량산출(봉곡도서관)-2차분" xfId="2426" xr:uid="{00000000-0005-0000-0000-0000BD000000}"/>
    <cellStyle name="_배수공집계_자재집계표(무릉소공원)_공종별수량산출(봉곡도서관)-2차분_공종별수량산출(경주축구공원-광장)" xfId="2427" xr:uid="{00000000-0005-0000-0000-0000BE000000}"/>
    <cellStyle name="_배수공집계_자재집계표(무릉소공원)_공종별수량산출(봉곡도서관)-2차분_공종별수량산출(형곡롤러블레이드장)200602" xfId="2428" xr:uid="{00000000-0005-0000-0000-0000BF000000}"/>
    <cellStyle name="_배수공집계_자재집계표(무릉소공원)_공종별수량산출(봉곡도서관)-2차분_대수촌-공종별수량산출(신라왕경숲)" xfId="2429" xr:uid="{00000000-0005-0000-0000-0000C0000000}"/>
    <cellStyle name="_배수공집계_자재집계표(무릉소공원)_공종별수량산출(봉곡도서관)-총괄" xfId="2430" xr:uid="{00000000-0005-0000-0000-0000C1000000}"/>
    <cellStyle name="_배수공집계_자재집계표(무릉소공원)_공종별수량산출(봉곡도서관)-총괄_공종별수량산출(경주축구공원-광장)" xfId="2431" xr:uid="{00000000-0005-0000-0000-0000C2000000}"/>
    <cellStyle name="_배수공집계_자재집계표(무릉소공원)_공종별수량산출(봉곡도서관)-총괄_공종별수량산출(형곡롤러블레이드장)200602" xfId="2432" xr:uid="{00000000-0005-0000-0000-0000C3000000}"/>
    <cellStyle name="_배수공집계_자재집계표(무릉소공원)_공종별수량산출(봉곡도서관)-총괄_대수촌-공종별수량산출(신라왕경숲)" xfId="2433" xr:uid="{00000000-0005-0000-0000-0000C4000000}"/>
    <cellStyle name="_배수공집계_자재집계표(무릉소공원)_공종별수량산출(사동게이트볼장)" xfId="2434" xr:uid="{00000000-0005-0000-0000-0000C5000000}"/>
    <cellStyle name="_배수공집계_자재집계표(무릉소공원)_공종별수량산출(사동게이트볼장)_공종별수량산출(경주축구공원-광장)" xfId="2435" xr:uid="{00000000-0005-0000-0000-0000C6000000}"/>
    <cellStyle name="_배수공집계_자재집계표(무릉소공원)_공종별수량산출(사동게이트볼장)_대수촌-공종별수량산출(신라왕경숲)" xfId="2436" xr:uid="{00000000-0005-0000-0000-0000C7000000}"/>
    <cellStyle name="_배수공집계_자재집계표(무릉소공원)_공종별수량산출(신평1)" xfId="2437" xr:uid="{00000000-0005-0000-0000-0000C8000000}"/>
    <cellStyle name="_배수공집계_자재집계표(무릉소공원)_공종별수량산출(신평1)_공종별수량산출(경주축구공원-광장)" xfId="2438" xr:uid="{00000000-0005-0000-0000-0000C9000000}"/>
    <cellStyle name="_배수공집계_자재집계표(무릉소공원)_공종별수량산출(신평1)_공종별수량산출(상모제8어린이)" xfId="2439" xr:uid="{00000000-0005-0000-0000-0000CA000000}"/>
    <cellStyle name="_배수공집계_자재집계표(무릉소공원)_공종별수량산출(신평1)_공종별수량산출(상모제8어린이)_공종별수량산출(경주축구공원-광장)" xfId="2440" xr:uid="{00000000-0005-0000-0000-0000CB000000}"/>
    <cellStyle name="_배수공집계_자재집계표(무릉소공원)_공종별수량산출(신평1)_공종별수량산출(상모제8어린이)_공종별수량산출(형곡롤러블레이드장)200602" xfId="2441" xr:uid="{00000000-0005-0000-0000-0000CC000000}"/>
    <cellStyle name="_배수공집계_자재집계표(무릉소공원)_공종별수량산출(신평1)_공종별수량산출(상모제8어린이)_대수촌-공종별수량산출(신라왕경숲)" xfId="2442" xr:uid="{00000000-0005-0000-0000-0000CD000000}"/>
    <cellStyle name="_배수공집계_자재집계표(무릉소공원)_공종별수량산출(신평1)_공종별수량산출(형곡롤러블레이드장)200602" xfId="2443" xr:uid="{00000000-0005-0000-0000-0000CE000000}"/>
    <cellStyle name="_배수공집계_자재집계표(무릉소공원)_공종별수량산출(신평1)_대수촌-공종별수량산출(신라왕경숲)" xfId="2444" xr:uid="{00000000-0005-0000-0000-0000CF000000}"/>
    <cellStyle name="_배수공집계_자재집계표(무릉소공원)_공종별수량산출(신평1)_토공집계표" xfId="2445" xr:uid="{00000000-0005-0000-0000-0000D0000000}"/>
    <cellStyle name="_배수공집계_자재집계표(무릉소공원)_공종별수량산출(신평1)_토공집계표_공종별수량산출(경주축구공원-광장)" xfId="2446" xr:uid="{00000000-0005-0000-0000-0000D1000000}"/>
    <cellStyle name="_배수공집계_자재집계표(무릉소공원)_공종별수량산출(신평1)_토공집계표_공종별수량산출(형곡롤러블레이드장)200602" xfId="2447" xr:uid="{00000000-0005-0000-0000-0000D2000000}"/>
    <cellStyle name="_배수공집계_자재집계표(무릉소공원)_공종별수량산출(신평1)_토공집계표_대수촌-공종별수량산출(신라왕경숲)" xfId="2448" xr:uid="{00000000-0005-0000-0000-0000D3000000}"/>
    <cellStyle name="_배수공집계_자재집계표(무릉소공원)_공종별수량산출(신평1동주민쉼터)" xfId="2449" xr:uid="{00000000-0005-0000-0000-0000D4000000}"/>
    <cellStyle name="_배수공집계_자재집계표(무릉소공원)_공종별수량산출(신평1동주민쉼터)_공종별수량산출(경주축구공원-광장)" xfId="2450" xr:uid="{00000000-0005-0000-0000-0000D5000000}"/>
    <cellStyle name="_배수공집계_자재집계표(무릉소공원)_공종별수량산출(신평1동주민쉼터)_공종별수량산출(형곡롤러블레이드장)200602" xfId="2451" xr:uid="{00000000-0005-0000-0000-0000D6000000}"/>
    <cellStyle name="_배수공집계_자재집계표(무릉소공원)_공종별수량산출(신평1동주민쉼터)_대수촌-공종별수량산출(신라왕경숲)" xfId="2452" xr:uid="{00000000-0005-0000-0000-0000D7000000}"/>
    <cellStyle name="_배수공집계_자재집계표(무릉소공원)_공종별수량산출(어린이공원 리모델링공사)-수정" xfId="2453" xr:uid="{00000000-0005-0000-0000-0000D8000000}"/>
    <cellStyle name="_배수공집계_자재집계표(무릉소공원)_공종별수량산출(어린이공원 리모델링공사)-수정_공종별수량산출(경주축구공원-광장)" xfId="2454" xr:uid="{00000000-0005-0000-0000-0000D9000000}"/>
    <cellStyle name="_배수공집계_자재집계표(무릉소공원)_공종별수량산출(어린이공원 리모델링공사)-수정_대수촌-공종별수량산출(신라왕경숲)" xfId="2455" xr:uid="{00000000-0005-0000-0000-0000DA000000}"/>
    <cellStyle name="_배수공집계_자재집계표(무릉소공원)_공종별수량산출(오태)" xfId="2456" xr:uid="{00000000-0005-0000-0000-0000DB000000}"/>
    <cellStyle name="_배수공집계_자재집계표(무릉소공원)_공종별수량산출(오태).xls" xfId="2457" xr:uid="{00000000-0005-0000-0000-0000DC000000}"/>
    <cellStyle name="_배수공집계_자재집계표(무릉소공원)_공종별수량산출(오태).xls_공종별수량산출(경주축구공원-광장)" xfId="2458" xr:uid="{00000000-0005-0000-0000-0000DD000000}"/>
    <cellStyle name="_배수공집계_자재집계표(무릉소공원)_공종별수량산출(오태).xls_공종별수량산출(상모제8어린이)" xfId="2459" xr:uid="{00000000-0005-0000-0000-0000DE000000}"/>
    <cellStyle name="_배수공집계_자재집계표(무릉소공원)_공종별수량산출(오태).xls_공종별수량산출(상모제8어린이)_공종별수량산출(경주축구공원-광장)" xfId="2460" xr:uid="{00000000-0005-0000-0000-0000DF000000}"/>
    <cellStyle name="_배수공집계_자재집계표(무릉소공원)_공종별수량산출(오태).xls_공종별수량산출(상모제8어린이)_공종별수량산출(형곡롤러블레이드장)200602" xfId="2461" xr:uid="{00000000-0005-0000-0000-0000E0000000}"/>
    <cellStyle name="_배수공집계_자재집계표(무릉소공원)_공종별수량산출(오태).xls_공종별수량산출(상모제8어린이)_대수촌-공종별수량산출(신라왕경숲)" xfId="2462" xr:uid="{00000000-0005-0000-0000-0000E1000000}"/>
    <cellStyle name="_배수공집계_자재집계표(무릉소공원)_공종별수량산출(오태).xls_공종별수량산출(형곡롤러블레이드장)200602" xfId="2463" xr:uid="{00000000-0005-0000-0000-0000E2000000}"/>
    <cellStyle name="_배수공집계_자재집계표(무릉소공원)_공종별수량산출(오태).xls_대수촌-공종별수량산출(신라왕경숲)" xfId="2464" xr:uid="{00000000-0005-0000-0000-0000E3000000}"/>
    <cellStyle name="_배수공집계_자재집계표(무릉소공원)_공종별수량산출(오태).xls_토공집계표" xfId="2465" xr:uid="{00000000-0005-0000-0000-0000E4000000}"/>
    <cellStyle name="_배수공집계_자재집계표(무릉소공원)_공종별수량산출(오태).xls_토공집계표_공종별수량산출(경주축구공원-광장)" xfId="2466" xr:uid="{00000000-0005-0000-0000-0000E5000000}"/>
    <cellStyle name="_배수공집계_자재집계표(무릉소공원)_공종별수량산출(오태).xls_토공집계표_공종별수량산출(형곡롤러블레이드장)200602" xfId="2467" xr:uid="{00000000-0005-0000-0000-0000E6000000}"/>
    <cellStyle name="_배수공집계_자재집계표(무릉소공원)_공종별수량산출(오태).xls_토공집계표_대수촌-공종별수량산출(신라왕경숲)" xfId="2468" xr:uid="{00000000-0005-0000-0000-0000E7000000}"/>
    <cellStyle name="_배수공집계_자재집계표(무릉소공원)_공종별수량산출(오태)_공종별수량산출(경주축구공원-광장)" xfId="2469" xr:uid="{00000000-0005-0000-0000-0000E8000000}"/>
    <cellStyle name="_배수공집계_자재집계표(무릉소공원)_공종별수량산출(오태)_공종별수량산출(상모제8어린이)" xfId="2470" xr:uid="{00000000-0005-0000-0000-0000E9000000}"/>
    <cellStyle name="_배수공집계_자재집계표(무릉소공원)_공종별수량산출(오태)_공종별수량산출(상모제8어린이)_공종별수량산출(경주축구공원-광장)" xfId="2471" xr:uid="{00000000-0005-0000-0000-0000EA000000}"/>
    <cellStyle name="_배수공집계_자재집계표(무릉소공원)_공종별수량산출(오태)_공종별수량산출(상모제8어린이)_공종별수량산출(형곡롤러블레이드장)200602" xfId="2472" xr:uid="{00000000-0005-0000-0000-0000EB000000}"/>
    <cellStyle name="_배수공집계_자재집계표(무릉소공원)_공종별수량산출(오태)_공종별수량산출(상모제8어린이)_대수촌-공종별수량산출(신라왕경숲)" xfId="2473" xr:uid="{00000000-0005-0000-0000-0000EC000000}"/>
    <cellStyle name="_배수공집계_자재집계표(무릉소공원)_공종별수량산출(오태)_공종별수량산출(형곡롤러블레이드장)200602" xfId="2474" xr:uid="{00000000-0005-0000-0000-0000ED000000}"/>
    <cellStyle name="_배수공집계_자재집계표(무릉소공원)_공종별수량산출(오태)_대수촌-공종별수량산출(신라왕경숲)" xfId="2475" xr:uid="{00000000-0005-0000-0000-0000EE000000}"/>
    <cellStyle name="_배수공집계_자재집계표(무릉소공원)_공종별수량산출(오태)_토공집계표" xfId="2476" xr:uid="{00000000-0005-0000-0000-0000EF000000}"/>
    <cellStyle name="_배수공집계_자재집계표(무릉소공원)_공종별수량산출(오태)_토공집계표_공종별수량산출(경주축구공원-광장)" xfId="2477" xr:uid="{00000000-0005-0000-0000-0000F0000000}"/>
    <cellStyle name="_배수공집계_자재집계표(무릉소공원)_공종별수량산출(오태)_토공집계표_공종별수량산출(형곡롤러블레이드장)200602" xfId="2478" xr:uid="{00000000-0005-0000-0000-0000F1000000}"/>
    <cellStyle name="_배수공집계_자재집계표(무릉소공원)_공종별수량산출(오태)_토공집계표_대수촌-공종별수량산출(신라왕경숲)" xfId="2479" xr:uid="{00000000-0005-0000-0000-0000F2000000}"/>
    <cellStyle name="_배수공집계_자재집계표(무릉소공원)_공종별수량산출(오태제1어린이)" xfId="2480" xr:uid="{00000000-0005-0000-0000-0000F3000000}"/>
    <cellStyle name="_배수공집계_자재집계표(무릉소공원)_공종별수량산출(오태제1어린이)_공종별수량산출(경주축구공원-광장)" xfId="2481" xr:uid="{00000000-0005-0000-0000-0000F4000000}"/>
    <cellStyle name="_배수공집계_자재집계표(무릉소공원)_공종별수량산출(오태제1어린이)_대수촌-공종별수량산출(신라왕경숲)" xfId="2482" xr:uid="{00000000-0005-0000-0000-0000F5000000}"/>
    <cellStyle name="_배수공집계_자재집계표(무릉소공원)_공종별수량산출(왕산기념공원)-총괄분" xfId="2483" xr:uid="{00000000-0005-0000-0000-0000F6000000}"/>
    <cellStyle name="_배수공집계_자재집계표(무릉소공원)_공종별수량산출(왕산기념공원)-총괄분_공종별수량산출(경주축구공원-광장)" xfId="2484" xr:uid="{00000000-0005-0000-0000-0000F7000000}"/>
    <cellStyle name="_배수공집계_자재집계표(무릉소공원)_공종별수량산출(왕산기념공원)-총괄분_공종별수량산출(형곡롤러블레이드장)200602" xfId="2485" xr:uid="{00000000-0005-0000-0000-0000F8000000}"/>
    <cellStyle name="_배수공집계_자재집계표(무릉소공원)_공종별수량산출(왕산기념공원)-총괄분_대수촌-공종별수량산출(신라왕경숲)" xfId="2486" xr:uid="{00000000-0005-0000-0000-0000F9000000}"/>
    <cellStyle name="_배수공집계_자재집계표(무릉소공원)_공종별수량산출(형곡롤러블레이드장)" xfId="2487" xr:uid="{00000000-0005-0000-0000-0000FA000000}"/>
    <cellStyle name="_배수공집계_자재집계표(무릉소공원)_공종별수량산출(형곡롤러블레이드장)-수정" xfId="2488" xr:uid="{00000000-0005-0000-0000-0000FB000000}"/>
    <cellStyle name="_배수공집계_자재집계표(무릉소공원)_공종별수량산출(확장공사)" xfId="2489" xr:uid="{00000000-0005-0000-0000-0000FC000000}"/>
    <cellStyle name="_배수공집계_자재집계표(무릉소공원)_공종별수량산출(확장공사)_공종별수량산출(경주축구공원-광장)" xfId="2490" xr:uid="{00000000-0005-0000-0000-0000FD000000}"/>
    <cellStyle name="_배수공집계_자재집계표(무릉소공원)_공종별수량산출(확장공사)_공종별수량산출(상모제8어린이)" xfId="2491" xr:uid="{00000000-0005-0000-0000-0000FE000000}"/>
    <cellStyle name="_배수공집계_자재집계표(무릉소공원)_공종별수량산출(확장공사)_공종별수량산출(상모제8어린이)_공종별수량산출(경주축구공원-광장)" xfId="2492" xr:uid="{00000000-0005-0000-0000-0000FF000000}"/>
    <cellStyle name="_배수공집계_자재집계표(무릉소공원)_공종별수량산출(확장공사)_공종별수량산출(상모제8어린이)_공종별수량산출(형곡롤러블레이드장)200602" xfId="2493" xr:uid="{00000000-0005-0000-0000-000000010000}"/>
    <cellStyle name="_배수공집계_자재집계표(무릉소공원)_공종별수량산출(확장공사)_공종별수량산출(상모제8어린이)_대수촌-공종별수량산출(신라왕경숲)" xfId="2494" xr:uid="{00000000-0005-0000-0000-000001010000}"/>
    <cellStyle name="_배수공집계_자재집계표(무릉소공원)_공종별수량산출(확장공사)_공종별수량산출(형곡롤러블레이드장)200602" xfId="2495" xr:uid="{00000000-0005-0000-0000-000002010000}"/>
    <cellStyle name="_배수공집계_자재집계표(무릉소공원)_공종별수량산출(확장공사)_대수촌-공종별수량산출(신라왕경숲)" xfId="2496" xr:uid="{00000000-0005-0000-0000-000003010000}"/>
    <cellStyle name="_배수공집계_자재집계표(무릉소공원)_공종별수량산출(확장공사)_토공집계표" xfId="2497" xr:uid="{00000000-0005-0000-0000-000004010000}"/>
    <cellStyle name="_배수공집계_자재집계표(무릉소공원)_공종별수량산출(확장공사)_토공집계표_공종별수량산출(경주축구공원-광장)" xfId="2498" xr:uid="{00000000-0005-0000-0000-000005010000}"/>
    <cellStyle name="_배수공집계_자재집계표(무릉소공원)_공종별수량산출(확장공사)_토공집계표_공종별수량산출(형곡롤러블레이드장)200602" xfId="2499" xr:uid="{00000000-0005-0000-0000-000006010000}"/>
    <cellStyle name="_배수공집계_자재집계표(무릉소공원)_공종별수량산출(확장공사)_토공집계표_대수촌-공종별수량산출(신라왕경숲)" xfId="2500" xr:uid="{00000000-0005-0000-0000-000007010000}"/>
    <cellStyle name="_배수공집계_자재집계표(무릉소공원)_공종별수량산출(확장공사x).xls" xfId="2501" xr:uid="{00000000-0005-0000-0000-000008010000}"/>
    <cellStyle name="_배수공집계_자재집계표(무릉소공원)_공종별수량산출(확장공사x).xls_공종별수량산출(경주축구공원-광장)" xfId="2502" xr:uid="{00000000-0005-0000-0000-000009010000}"/>
    <cellStyle name="_배수공집계_자재집계표(무릉소공원)_공종별수량산출(확장공사x).xls_공종별수량산출(상모제8어린이)" xfId="2503" xr:uid="{00000000-0005-0000-0000-00000A010000}"/>
    <cellStyle name="_배수공집계_자재집계표(무릉소공원)_공종별수량산출(확장공사x).xls_공종별수량산출(상모제8어린이)_공종별수량산출(경주축구공원-광장)" xfId="2504" xr:uid="{00000000-0005-0000-0000-00000B010000}"/>
    <cellStyle name="_배수공집계_자재집계표(무릉소공원)_공종별수량산출(확장공사x).xls_공종별수량산출(상모제8어린이)_공종별수량산출(형곡롤러블레이드장)200602" xfId="2505" xr:uid="{00000000-0005-0000-0000-00000C010000}"/>
    <cellStyle name="_배수공집계_자재집계표(무릉소공원)_공종별수량산출(확장공사x).xls_공종별수량산출(상모제8어린이)_대수촌-공종별수량산출(신라왕경숲)" xfId="2506" xr:uid="{00000000-0005-0000-0000-00000D010000}"/>
    <cellStyle name="_배수공집계_자재집계표(무릉소공원)_공종별수량산출(확장공사x).xls_공종별수량산출(형곡롤러블레이드장)200602" xfId="2507" xr:uid="{00000000-0005-0000-0000-00000E010000}"/>
    <cellStyle name="_배수공집계_자재집계표(무릉소공원)_공종별수량산출(확장공사x).xls_대수촌-공종별수량산출(신라왕경숲)" xfId="2508" xr:uid="{00000000-0005-0000-0000-00000F010000}"/>
    <cellStyle name="_배수공집계_자재집계표(무릉소공원)_공종별수량산출(확장공사x).xls_토공집계표" xfId="2509" xr:uid="{00000000-0005-0000-0000-000010010000}"/>
    <cellStyle name="_배수공집계_자재집계표(무릉소공원)_공종별수량산출(확장공사x).xls_토공집계표_공종별수량산출(경주축구공원-광장)" xfId="2510" xr:uid="{00000000-0005-0000-0000-000011010000}"/>
    <cellStyle name="_배수공집계_자재집계표(무릉소공원)_공종별수량산출(확장공사x).xls_토공집계표_공종별수량산출(형곡롤러블레이드장)200602" xfId="2511" xr:uid="{00000000-0005-0000-0000-000012010000}"/>
    <cellStyle name="_배수공집계_자재집계표(무릉소공원)_공종별수량산출(확장공사x).xls_토공집계표_대수촌-공종별수량산출(신라왕경숲)" xfId="2512" xr:uid="{00000000-0005-0000-0000-000013010000}"/>
    <cellStyle name="_배수공집계_자재집계표(무릉소공원)_공종별수량산출(황금수도시설주변)-2차분" xfId="2513" xr:uid="{00000000-0005-0000-0000-000014010000}"/>
    <cellStyle name="_배수공집계_자재집계표(무릉소공원)_공종별수량산출(황금수도시설주변)-2차분_공종별수량산출(경주축구공원-광장)" xfId="2514" xr:uid="{00000000-0005-0000-0000-000015010000}"/>
    <cellStyle name="_배수공집계_자재집계표(무릉소공원)_공종별수량산출(황금수도시설주변)-2차분_공종별수량산출(형곡롤러블레이드장)200602" xfId="2515" xr:uid="{00000000-0005-0000-0000-000016010000}"/>
    <cellStyle name="_배수공집계_자재집계표(무릉소공원)_공종별수량산출(황금수도시설주변)-2차분_대수촌-공종별수량산출(신라왕경숲)" xfId="2516" xr:uid="{00000000-0005-0000-0000-000017010000}"/>
    <cellStyle name="_배수공집계_자재집계표(무릉소공원)_공종별수량산출(황금수도시설주변)-총괄분" xfId="2517" xr:uid="{00000000-0005-0000-0000-000018010000}"/>
    <cellStyle name="_배수공집계_자재집계표(무릉소공원)_공종별수량산출(황금수도시설주변)-총괄분_공종별수량산출(경주축구공원-광장)" xfId="2518" xr:uid="{00000000-0005-0000-0000-000019010000}"/>
    <cellStyle name="_배수공집계_자재집계표(무릉소공원)_공종별수량산출(황금수도시설주변)-총괄분_공종별수량산출(형곡롤러블레이드장)200602" xfId="2519" xr:uid="{00000000-0005-0000-0000-00001A010000}"/>
    <cellStyle name="_배수공집계_자재집계표(무릉소공원)_공종별수량산출(황금수도시설주변)-총괄분_대수촌-공종별수량산출(신라왕경숲)" xfId="2520" xr:uid="{00000000-0005-0000-0000-00001B010000}"/>
    <cellStyle name="_배수공집계_자재집계표(무릉소공원)_공종별수량산출_공종별수량산출(경주축구공원-광장)" xfId="2521" xr:uid="{00000000-0005-0000-0000-00001C010000}"/>
    <cellStyle name="_배수공집계_자재집계표(무릉소공원)_공종별수량산출_공종별수량산출(상모제8어린이)" xfId="2522" xr:uid="{00000000-0005-0000-0000-00001D010000}"/>
    <cellStyle name="_배수공집계_자재집계표(무릉소공원)_공종별수량산출_공종별수량산출(상모제8어린이)_공종별수량산출(경주축구공원-광장)" xfId="2523" xr:uid="{00000000-0005-0000-0000-00001E010000}"/>
    <cellStyle name="_배수공집계_자재집계표(무릉소공원)_공종별수량산출_공종별수량산출(상모제8어린이)_공종별수량산출(형곡롤러블레이드장)200602" xfId="2524" xr:uid="{00000000-0005-0000-0000-00001F010000}"/>
    <cellStyle name="_배수공집계_자재집계표(무릉소공원)_공종별수량산출_공종별수량산출(상모제8어린이)_대수촌-공종별수량산출(신라왕경숲)" xfId="2525" xr:uid="{00000000-0005-0000-0000-000020010000}"/>
    <cellStyle name="_배수공집계_자재집계표(무릉소공원)_공종별수량산출_공종별수량산출(형곡롤러블레이드장)200602" xfId="2526" xr:uid="{00000000-0005-0000-0000-000021010000}"/>
    <cellStyle name="_배수공집계_자재집계표(무릉소공원)_공종별수량산출_대수촌-공종별수량산출(신라왕경숲)" xfId="2527" xr:uid="{00000000-0005-0000-0000-000022010000}"/>
    <cellStyle name="_배수공집계_자재집계표(무릉소공원)_공종별수량산출_토공집계표" xfId="2528" xr:uid="{00000000-0005-0000-0000-000023010000}"/>
    <cellStyle name="_배수공집계_자재집계표(무릉소공원)_공종별수량산출_토공집계표_공종별수량산출(경주축구공원-광장)" xfId="2529" xr:uid="{00000000-0005-0000-0000-000024010000}"/>
    <cellStyle name="_배수공집계_자재집계표(무릉소공원)_공종별수량산출_토공집계표_공종별수량산출(형곡롤러블레이드장)200602" xfId="2530" xr:uid="{00000000-0005-0000-0000-000025010000}"/>
    <cellStyle name="_배수공집계_자재집계표(무릉소공원)_공종별수량산출_토공집계표_대수촌-공종별수량산출(신라왕경숲)" xfId="2531" xr:uid="{00000000-0005-0000-0000-000026010000}"/>
    <cellStyle name="_배수공집계_자재집계표(무릉소공원)_수량산출및자재집계" xfId="2532" xr:uid="{00000000-0005-0000-0000-000027010000}"/>
    <cellStyle name="_배수공집계_자재집계표(무릉소공원)_수량산출및자재집계_공종별수량산출(경주축구공원-광장)" xfId="2533" xr:uid="{00000000-0005-0000-0000-000028010000}"/>
    <cellStyle name="_배수공집계_자재집계표(무릉소공원)_수량산출및자재집계_공종별수량산출(상모제8어린이)" xfId="2534" xr:uid="{00000000-0005-0000-0000-000029010000}"/>
    <cellStyle name="_배수공집계_자재집계표(무릉소공원)_수량산출및자재집계_공종별수량산출(상모제8어린이)_공종별수량산출(경주축구공원-광장)" xfId="2535" xr:uid="{00000000-0005-0000-0000-00002A010000}"/>
    <cellStyle name="_배수공집계_자재집계표(무릉소공원)_수량산출및자재집계_공종별수량산출(상모제8어린이)_공종별수량산출(형곡롤러블레이드장)200602" xfId="2536" xr:uid="{00000000-0005-0000-0000-00002B010000}"/>
    <cellStyle name="_배수공집계_자재집계표(무릉소공원)_수량산출및자재집계_공종별수량산출(상모제8어린이)_대수촌-공종별수량산출(신라왕경숲)" xfId="2537" xr:uid="{00000000-0005-0000-0000-00002C010000}"/>
    <cellStyle name="_배수공집계_자재집계표(무릉소공원)_수량산출및자재집계_공종별수량산출(형곡롤러블레이드장)200602" xfId="2538" xr:uid="{00000000-0005-0000-0000-00002D010000}"/>
    <cellStyle name="_배수공집계_자재집계표(무릉소공원)_수량산출및자재집계_대수촌-공종별수량산출(신라왕경숲)" xfId="2539" xr:uid="{00000000-0005-0000-0000-00002E010000}"/>
    <cellStyle name="_배수공집계_자재집계표(무릉소공원)_수량산출및자재집계_토공집계표" xfId="2540" xr:uid="{00000000-0005-0000-0000-00002F010000}"/>
    <cellStyle name="_배수공집계_자재집계표(무릉소공원)_수량산출및자재집계_토공집계표_공종별수량산출(경주축구공원-광장)" xfId="2541" xr:uid="{00000000-0005-0000-0000-000030010000}"/>
    <cellStyle name="_배수공집계_자재집계표(무릉소공원)_수량산출및자재집계_토공집계표_공종별수량산출(형곡롤러블레이드장)200602" xfId="2542" xr:uid="{00000000-0005-0000-0000-000031010000}"/>
    <cellStyle name="_배수공집계_자재집계표(무릉소공원)_수량산출및자재집계_토공집계표_대수촌-공종별수량산출(신라왕경숲)" xfId="2543" xr:uid="{00000000-0005-0000-0000-000032010000}"/>
    <cellStyle name="_배수공집계_자재집계표(무릉소공원)_자재집계표" xfId="2544" xr:uid="{00000000-0005-0000-0000-000033010000}"/>
    <cellStyle name="_배수공집계_자재집계표(무릉소공원)_자재집계표(아사어린이공원)" xfId="2545" xr:uid="{00000000-0005-0000-0000-000034010000}"/>
    <cellStyle name="_배수공집계_자재집계표(무릉소공원)_자재집계표(아사어린이공원)_공종별수량산출(경주축구공원-광장)" xfId="2546" xr:uid="{00000000-0005-0000-0000-000035010000}"/>
    <cellStyle name="_배수공집계_자재집계표(무릉소공원)_자재집계표(아사어린이공원)_공종별수량산출(상모제8어린이)" xfId="2547" xr:uid="{00000000-0005-0000-0000-000036010000}"/>
    <cellStyle name="_배수공집계_자재집계표(무릉소공원)_자재집계표(아사어린이공원)_공종별수량산출(상모제8어린이)_공종별수량산출(경주축구공원-광장)" xfId="2548" xr:uid="{00000000-0005-0000-0000-000037010000}"/>
    <cellStyle name="_배수공집계_자재집계표(무릉소공원)_자재집계표(아사어린이공원)_공종별수량산출(상모제8어린이)_공종별수량산출(형곡롤러블레이드장)200602" xfId="2549" xr:uid="{00000000-0005-0000-0000-000038010000}"/>
    <cellStyle name="_배수공집계_자재집계표(무릉소공원)_자재집계표(아사어린이공원)_공종별수량산출(상모제8어린이)_대수촌-공종별수량산출(신라왕경숲)" xfId="2550" xr:uid="{00000000-0005-0000-0000-000039010000}"/>
    <cellStyle name="_배수공집계_자재집계표(무릉소공원)_자재집계표(아사어린이공원)_공종별수량산출(형곡롤러블레이드장)200602" xfId="2551" xr:uid="{00000000-0005-0000-0000-00003A010000}"/>
    <cellStyle name="_배수공집계_자재집계표(무릉소공원)_자재집계표(아사어린이공원)_대수촌-공종별수량산출(신라왕경숲)" xfId="2552" xr:uid="{00000000-0005-0000-0000-00003B010000}"/>
    <cellStyle name="_배수공집계_자재집계표(무릉소공원)_자재집계표(아사어린이공원)_토공집계표" xfId="2553" xr:uid="{00000000-0005-0000-0000-00003C010000}"/>
    <cellStyle name="_배수공집계_자재집계표(무릉소공원)_자재집계표(아사어린이공원)_토공집계표_공종별수량산출(경주축구공원-광장)" xfId="2554" xr:uid="{00000000-0005-0000-0000-00003D010000}"/>
    <cellStyle name="_배수공집계_자재집계표(무릉소공원)_자재집계표(아사어린이공원)_토공집계표_공종별수량산출(형곡롤러블레이드장)200602" xfId="2555" xr:uid="{00000000-0005-0000-0000-00003E010000}"/>
    <cellStyle name="_배수공집계_자재집계표(무릉소공원)_자재집계표(아사어린이공원)_토공집계표_대수촌-공종별수량산출(신라왕경숲)" xfId="2556" xr:uid="{00000000-0005-0000-0000-00003F010000}"/>
    <cellStyle name="_배수공집계_자재집계표(무릉소공원)_자재집계표_공종별수량산출(경주축구공원-광장)" xfId="2557" xr:uid="{00000000-0005-0000-0000-000040010000}"/>
    <cellStyle name="_배수공집계_자재집계표(무릉소공원)_자재집계표_공종별수량산출(상모제8어린이)" xfId="2558" xr:uid="{00000000-0005-0000-0000-000041010000}"/>
    <cellStyle name="_배수공집계_자재집계표(무릉소공원)_자재집계표_공종별수량산출(상모제8어린이)_공종별수량산출(경주축구공원-광장)" xfId="2559" xr:uid="{00000000-0005-0000-0000-000042010000}"/>
    <cellStyle name="_배수공집계_자재집계표(무릉소공원)_자재집계표_공종별수량산출(상모제8어린이)_공종별수량산출(형곡롤러블레이드장)200602" xfId="2560" xr:uid="{00000000-0005-0000-0000-000043010000}"/>
    <cellStyle name="_배수공집계_자재집계표(무릉소공원)_자재집계표_공종별수량산출(상모제8어린이)_대수촌-공종별수량산출(신라왕경숲)" xfId="2561" xr:uid="{00000000-0005-0000-0000-000044010000}"/>
    <cellStyle name="_배수공집계_자재집계표(무릉소공원)_자재집계표_공종별수량산출(형곡롤러블레이드장)200602" xfId="2562" xr:uid="{00000000-0005-0000-0000-000045010000}"/>
    <cellStyle name="_배수공집계_자재집계표(무릉소공원)_자재집계표_대수촌-공종별수량산출(신라왕경숲)" xfId="2563" xr:uid="{00000000-0005-0000-0000-000046010000}"/>
    <cellStyle name="_배수공집계_자재집계표(무릉소공원)_자재집계표_토공집계표" xfId="2564" xr:uid="{00000000-0005-0000-0000-000047010000}"/>
    <cellStyle name="_배수공집계_자재집계표(무릉소공원)_자재집계표_토공집계표_공종별수량산출(경주축구공원-광장)" xfId="2565" xr:uid="{00000000-0005-0000-0000-000048010000}"/>
    <cellStyle name="_배수공집계_자재집계표(무릉소공원)_자재집계표_토공집계표_공종별수량산출(형곡롤러블레이드장)200602" xfId="2566" xr:uid="{00000000-0005-0000-0000-000049010000}"/>
    <cellStyle name="_배수공집계_자재집계표(무릉소공원)_자재집계표_토공집계표_대수촌-공종별수량산출(신라왕경숲)" xfId="2567" xr:uid="{00000000-0005-0000-0000-00004A010000}"/>
    <cellStyle name="_배수공집계_자재집계표_공종별수량산출" xfId="2568" xr:uid="{00000000-0005-0000-0000-00004B010000}"/>
    <cellStyle name="_배수공집계_자재집계표_공종별수량산출(게이트볼장주변시민공원)" xfId="2569" xr:uid="{00000000-0005-0000-0000-00004C010000}"/>
    <cellStyle name="_배수공집계_자재집계표_공종별수량산출(게이트볼장주변시민공원)_공종별수량산출(경주축구공원-광장)" xfId="2570" xr:uid="{00000000-0005-0000-0000-00004D010000}"/>
    <cellStyle name="_배수공집계_자재집계표_공종별수량산출(게이트볼장주변시민공원)_대수촌-공종별수량산출(신라왕경숲)" xfId="2571" xr:uid="{00000000-0005-0000-0000-00004E010000}"/>
    <cellStyle name="_배수공집계_자재집계표_공종별수량산출(봉곡도서관)" xfId="2572" xr:uid="{00000000-0005-0000-0000-00004F010000}"/>
    <cellStyle name="_배수공집계_자재집계표_공종별수량산출(봉곡도서관)_공종별수량산출(경주축구공원-광장)" xfId="2573" xr:uid="{00000000-0005-0000-0000-000050010000}"/>
    <cellStyle name="_배수공집계_자재집계표_공종별수량산출(봉곡도서관)_공종별수량산출(형곡롤러블레이드장)200602" xfId="2574" xr:uid="{00000000-0005-0000-0000-000051010000}"/>
    <cellStyle name="_배수공집계_자재집계표_공종별수량산출(봉곡도서관)_대수촌-공종별수량산출(신라왕경숲)" xfId="2575" xr:uid="{00000000-0005-0000-0000-000052010000}"/>
    <cellStyle name="_배수공집계_자재집계표_공종별수량산출(봉곡도서관)-2차분" xfId="2576" xr:uid="{00000000-0005-0000-0000-000053010000}"/>
    <cellStyle name="_배수공집계_자재집계표_공종별수량산출(봉곡도서관)-2차분_공종별수량산출(경주축구공원-광장)" xfId="2577" xr:uid="{00000000-0005-0000-0000-000054010000}"/>
    <cellStyle name="_배수공집계_자재집계표_공종별수량산출(봉곡도서관)-2차분_공종별수량산출(형곡롤러블레이드장)200602" xfId="2578" xr:uid="{00000000-0005-0000-0000-000055010000}"/>
    <cellStyle name="_배수공집계_자재집계표_공종별수량산출(봉곡도서관)-2차분_대수촌-공종별수량산출(신라왕경숲)" xfId="2579" xr:uid="{00000000-0005-0000-0000-000056010000}"/>
    <cellStyle name="_배수공집계_자재집계표_공종별수량산출(봉곡도서관)-총괄" xfId="2580" xr:uid="{00000000-0005-0000-0000-000057010000}"/>
    <cellStyle name="_배수공집계_자재집계표_공종별수량산출(봉곡도서관)-총괄_공종별수량산출(경주축구공원-광장)" xfId="2581" xr:uid="{00000000-0005-0000-0000-000058010000}"/>
    <cellStyle name="_배수공집계_자재집계표_공종별수량산출(봉곡도서관)-총괄_공종별수량산출(형곡롤러블레이드장)200602" xfId="2582" xr:uid="{00000000-0005-0000-0000-000059010000}"/>
    <cellStyle name="_배수공집계_자재집계표_공종별수량산출(봉곡도서관)-총괄_대수촌-공종별수량산출(신라왕경숲)" xfId="2583" xr:uid="{00000000-0005-0000-0000-00005A010000}"/>
    <cellStyle name="_배수공집계_자재집계표_공종별수량산출(사동게이트볼장)" xfId="2584" xr:uid="{00000000-0005-0000-0000-00005B010000}"/>
    <cellStyle name="_배수공집계_자재집계표_공종별수량산출(사동게이트볼장)_공종별수량산출(경주축구공원-광장)" xfId="2585" xr:uid="{00000000-0005-0000-0000-00005C010000}"/>
    <cellStyle name="_배수공집계_자재집계표_공종별수량산출(사동게이트볼장)_대수촌-공종별수량산출(신라왕경숲)" xfId="2586" xr:uid="{00000000-0005-0000-0000-00005D010000}"/>
    <cellStyle name="_배수공집계_자재집계표_공종별수량산출(신평1)" xfId="2587" xr:uid="{00000000-0005-0000-0000-00005E010000}"/>
    <cellStyle name="_배수공집계_자재집계표_공종별수량산출(신평1)_공종별수량산출(경주축구공원-광장)" xfId="2588" xr:uid="{00000000-0005-0000-0000-00005F010000}"/>
    <cellStyle name="_배수공집계_자재집계표_공종별수량산출(신평1)_공종별수량산출(상모제8어린이)" xfId="2589" xr:uid="{00000000-0005-0000-0000-000060010000}"/>
    <cellStyle name="_배수공집계_자재집계표_공종별수량산출(신평1)_공종별수량산출(상모제8어린이)_공종별수량산출(경주축구공원-광장)" xfId="2590" xr:uid="{00000000-0005-0000-0000-000061010000}"/>
    <cellStyle name="_배수공집계_자재집계표_공종별수량산출(신평1)_공종별수량산출(상모제8어린이)_공종별수량산출(형곡롤러블레이드장)200602" xfId="2591" xr:uid="{00000000-0005-0000-0000-000062010000}"/>
    <cellStyle name="_배수공집계_자재집계표_공종별수량산출(신평1)_공종별수량산출(상모제8어린이)_대수촌-공종별수량산출(신라왕경숲)" xfId="2592" xr:uid="{00000000-0005-0000-0000-000063010000}"/>
    <cellStyle name="_배수공집계_자재집계표_공종별수량산출(신평1)_공종별수량산출(형곡롤러블레이드장)200602" xfId="2593" xr:uid="{00000000-0005-0000-0000-000064010000}"/>
    <cellStyle name="_배수공집계_자재집계표_공종별수량산출(신평1)_대수촌-공종별수량산출(신라왕경숲)" xfId="2594" xr:uid="{00000000-0005-0000-0000-000065010000}"/>
    <cellStyle name="_배수공집계_자재집계표_공종별수량산출(신평1)_토공집계표" xfId="2595" xr:uid="{00000000-0005-0000-0000-000066010000}"/>
    <cellStyle name="_배수공집계_자재집계표_공종별수량산출(신평1)_토공집계표_공종별수량산출(경주축구공원-광장)" xfId="2596" xr:uid="{00000000-0005-0000-0000-000067010000}"/>
    <cellStyle name="_배수공집계_자재집계표_공종별수량산출(신평1)_토공집계표_공종별수량산출(형곡롤러블레이드장)200602" xfId="2597" xr:uid="{00000000-0005-0000-0000-000068010000}"/>
    <cellStyle name="_배수공집계_자재집계표_공종별수량산출(신평1)_토공집계표_대수촌-공종별수량산출(신라왕경숲)" xfId="2598" xr:uid="{00000000-0005-0000-0000-000069010000}"/>
    <cellStyle name="_배수공집계_자재집계표_공종별수량산출(신평1동주민쉼터)" xfId="2599" xr:uid="{00000000-0005-0000-0000-00006A010000}"/>
    <cellStyle name="_배수공집계_자재집계표_공종별수량산출(신평1동주민쉼터)_공종별수량산출(경주축구공원-광장)" xfId="2600" xr:uid="{00000000-0005-0000-0000-00006B010000}"/>
    <cellStyle name="_배수공집계_자재집계표_공종별수량산출(신평1동주민쉼터)_공종별수량산출(형곡롤러블레이드장)200602" xfId="2601" xr:uid="{00000000-0005-0000-0000-00006C010000}"/>
    <cellStyle name="_배수공집계_자재집계표_공종별수량산출(신평1동주민쉼터)_대수촌-공종별수량산출(신라왕경숲)" xfId="2602" xr:uid="{00000000-0005-0000-0000-00006D010000}"/>
    <cellStyle name="_배수공집계_자재집계표_공종별수량산출(어린이공원 리모델링공사)-수정" xfId="2603" xr:uid="{00000000-0005-0000-0000-00006E010000}"/>
    <cellStyle name="_배수공집계_자재집계표_공종별수량산출(어린이공원 리모델링공사)-수정_공종별수량산출(경주축구공원-광장)" xfId="2604" xr:uid="{00000000-0005-0000-0000-00006F010000}"/>
    <cellStyle name="_배수공집계_자재집계표_공종별수량산출(어린이공원 리모델링공사)-수정_대수촌-공종별수량산출(신라왕경숲)" xfId="2605" xr:uid="{00000000-0005-0000-0000-000070010000}"/>
    <cellStyle name="_배수공집계_자재집계표_공종별수량산출(오태)" xfId="2606" xr:uid="{00000000-0005-0000-0000-000071010000}"/>
    <cellStyle name="_배수공집계_자재집계표_공종별수량산출(오태).xls" xfId="2607" xr:uid="{00000000-0005-0000-0000-000072010000}"/>
    <cellStyle name="_배수공집계_자재집계표_공종별수량산출(오태).xls_공종별수량산출(경주축구공원-광장)" xfId="2608" xr:uid="{00000000-0005-0000-0000-000073010000}"/>
    <cellStyle name="_배수공집계_자재집계표_공종별수량산출(오태).xls_공종별수량산출(상모제8어린이)" xfId="2609" xr:uid="{00000000-0005-0000-0000-000074010000}"/>
    <cellStyle name="_배수공집계_자재집계표_공종별수량산출(오태).xls_공종별수량산출(상모제8어린이)_공종별수량산출(경주축구공원-광장)" xfId="2610" xr:uid="{00000000-0005-0000-0000-000075010000}"/>
    <cellStyle name="_배수공집계_자재집계표_공종별수량산출(오태).xls_공종별수량산출(상모제8어린이)_공종별수량산출(형곡롤러블레이드장)200602" xfId="2611" xr:uid="{00000000-0005-0000-0000-000076010000}"/>
    <cellStyle name="_배수공집계_자재집계표_공종별수량산출(오태).xls_공종별수량산출(상모제8어린이)_대수촌-공종별수량산출(신라왕경숲)" xfId="2612" xr:uid="{00000000-0005-0000-0000-000077010000}"/>
    <cellStyle name="_배수공집계_자재집계표_공종별수량산출(오태).xls_공종별수량산출(형곡롤러블레이드장)200602" xfId="2613" xr:uid="{00000000-0005-0000-0000-000078010000}"/>
    <cellStyle name="_배수공집계_자재집계표_공종별수량산출(오태).xls_대수촌-공종별수량산출(신라왕경숲)" xfId="2614" xr:uid="{00000000-0005-0000-0000-000079010000}"/>
    <cellStyle name="_배수공집계_자재집계표_공종별수량산출(오태).xls_토공집계표" xfId="2615" xr:uid="{00000000-0005-0000-0000-00007A010000}"/>
    <cellStyle name="_배수공집계_자재집계표_공종별수량산출(오태).xls_토공집계표_공종별수량산출(경주축구공원-광장)" xfId="2616" xr:uid="{00000000-0005-0000-0000-00007B010000}"/>
    <cellStyle name="_배수공집계_자재집계표_공종별수량산출(오태).xls_토공집계표_공종별수량산출(형곡롤러블레이드장)200602" xfId="2617" xr:uid="{00000000-0005-0000-0000-00007C010000}"/>
    <cellStyle name="_배수공집계_자재집계표_공종별수량산출(오태).xls_토공집계표_대수촌-공종별수량산출(신라왕경숲)" xfId="2618" xr:uid="{00000000-0005-0000-0000-00007D010000}"/>
    <cellStyle name="_배수공집계_자재집계표_공종별수량산출(오태)_공종별수량산출(경주축구공원-광장)" xfId="2619" xr:uid="{00000000-0005-0000-0000-00007E010000}"/>
    <cellStyle name="_배수공집계_자재집계표_공종별수량산출(오태)_공종별수량산출(상모제8어린이)" xfId="2620" xr:uid="{00000000-0005-0000-0000-00007F010000}"/>
    <cellStyle name="_배수공집계_자재집계표_공종별수량산출(오태)_공종별수량산출(상모제8어린이)_공종별수량산출(경주축구공원-광장)" xfId="2621" xr:uid="{00000000-0005-0000-0000-000080010000}"/>
    <cellStyle name="_배수공집계_자재집계표_공종별수량산출(오태)_공종별수량산출(상모제8어린이)_공종별수량산출(형곡롤러블레이드장)200602" xfId="2622" xr:uid="{00000000-0005-0000-0000-000081010000}"/>
    <cellStyle name="_배수공집계_자재집계표_공종별수량산출(오태)_공종별수량산출(상모제8어린이)_대수촌-공종별수량산출(신라왕경숲)" xfId="2623" xr:uid="{00000000-0005-0000-0000-000082010000}"/>
    <cellStyle name="_배수공집계_자재집계표_공종별수량산출(오태)_공종별수량산출(형곡롤러블레이드장)200602" xfId="2624" xr:uid="{00000000-0005-0000-0000-000083010000}"/>
    <cellStyle name="_배수공집계_자재집계표_공종별수량산출(오태)_대수촌-공종별수량산출(신라왕경숲)" xfId="2625" xr:uid="{00000000-0005-0000-0000-000084010000}"/>
    <cellStyle name="_배수공집계_자재집계표_공종별수량산출(오태)_토공집계표" xfId="2626" xr:uid="{00000000-0005-0000-0000-000085010000}"/>
    <cellStyle name="_배수공집계_자재집계표_공종별수량산출(오태)_토공집계표_공종별수량산출(경주축구공원-광장)" xfId="2627" xr:uid="{00000000-0005-0000-0000-000086010000}"/>
    <cellStyle name="_배수공집계_자재집계표_공종별수량산출(오태)_토공집계표_공종별수량산출(형곡롤러블레이드장)200602" xfId="2628" xr:uid="{00000000-0005-0000-0000-000087010000}"/>
    <cellStyle name="_배수공집계_자재집계표_공종별수량산출(오태)_토공집계표_대수촌-공종별수량산출(신라왕경숲)" xfId="2629" xr:uid="{00000000-0005-0000-0000-000088010000}"/>
    <cellStyle name="_배수공집계_자재집계표_공종별수량산출(오태제1어린이)" xfId="2630" xr:uid="{00000000-0005-0000-0000-000089010000}"/>
    <cellStyle name="_배수공집계_자재집계표_공종별수량산출(오태제1어린이)_공종별수량산출(경주축구공원-광장)" xfId="2631" xr:uid="{00000000-0005-0000-0000-00008A010000}"/>
    <cellStyle name="_배수공집계_자재집계표_공종별수량산출(오태제1어린이)_대수촌-공종별수량산출(신라왕경숲)" xfId="2632" xr:uid="{00000000-0005-0000-0000-00008B010000}"/>
    <cellStyle name="_배수공집계_자재집계표_공종별수량산출(왕산기념공원)-총괄분" xfId="2633" xr:uid="{00000000-0005-0000-0000-00008C010000}"/>
    <cellStyle name="_배수공집계_자재집계표_공종별수량산출(왕산기념공원)-총괄분_공종별수량산출(경주축구공원-광장)" xfId="2634" xr:uid="{00000000-0005-0000-0000-00008D010000}"/>
    <cellStyle name="_배수공집계_자재집계표_공종별수량산출(왕산기념공원)-총괄분_공종별수량산출(형곡롤러블레이드장)200602" xfId="2635" xr:uid="{00000000-0005-0000-0000-00008E010000}"/>
    <cellStyle name="_배수공집계_자재집계표_공종별수량산출(왕산기념공원)-총괄분_대수촌-공종별수량산출(신라왕경숲)" xfId="2636" xr:uid="{00000000-0005-0000-0000-00008F010000}"/>
    <cellStyle name="_배수공집계_자재집계표_공종별수량산출(형곡롤러블레이드장)" xfId="2637" xr:uid="{00000000-0005-0000-0000-000090010000}"/>
    <cellStyle name="_배수공집계_자재집계표_공종별수량산출(형곡롤러블레이드장)-수정" xfId="2638" xr:uid="{00000000-0005-0000-0000-000091010000}"/>
    <cellStyle name="_배수공집계_자재집계표_공종별수량산출(확장공사)" xfId="2639" xr:uid="{00000000-0005-0000-0000-000092010000}"/>
    <cellStyle name="_배수공집계_자재집계표_공종별수량산출(확장공사)_공종별수량산출(경주축구공원-광장)" xfId="2640" xr:uid="{00000000-0005-0000-0000-000093010000}"/>
    <cellStyle name="_배수공집계_자재집계표_공종별수량산출(확장공사)_공종별수량산출(상모제8어린이)" xfId="2641" xr:uid="{00000000-0005-0000-0000-000094010000}"/>
    <cellStyle name="_배수공집계_자재집계표_공종별수량산출(확장공사)_공종별수량산출(상모제8어린이)_공종별수량산출(경주축구공원-광장)" xfId="2642" xr:uid="{00000000-0005-0000-0000-000095010000}"/>
    <cellStyle name="_배수공집계_자재집계표_공종별수량산출(확장공사)_공종별수량산출(상모제8어린이)_공종별수량산출(형곡롤러블레이드장)200602" xfId="2643" xr:uid="{00000000-0005-0000-0000-000096010000}"/>
    <cellStyle name="_배수공집계_자재집계표_공종별수량산출(확장공사)_공종별수량산출(상모제8어린이)_대수촌-공종별수량산출(신라왕경숲)" xfId="2644" xr:uid="{00000000-0005-0000-0000-000097010000}"/>
    <cellStyle name="_배수공집계_자재집계표_공종별수량산출(확장공사)_공종별수량산출(형곡롤러블레이드장)200602" xfId="2645" xr:uid="{00000000-0005-0000-0000-000098010000}"/>
    <cellStyle name="_배수공집계_자재집계표_공종별수량산출(확장공사)_대수촌-공종별수량산출(신라왕경숲)" xfId="2646" xr:uid="{00000000-0005-0000-0000-000099010000}"/>
    <cellStyle name="_배수공집계_자재집계표_공종별수량산출(확장공사)_토공집계표" xfId="2647" xr:uid="{00000000-0005-0000-0000-00009A010000}"/>
    <cellStyle name="_배수공집계_자재집계표_공종별수량산출(확장공사)_토공집계표_공종별수량산출(경주축구공원-광장)" xfId="2648" xr:uid="{00000000-0005-0000-0000-00009B010000}"/>
    <cellStyle name="_배수공집계_자재집계표_공종별수량산출(확장공사)_토공집계표_공종별수량산출(형곡롤러블레이드장)200602" xfId="2649" xr:uid="{00000000-0005-0000-0000-00009C010000}"/>
    <cellStyle name="_배수공집계_자재집계표_공종별수량산출(확장공사)_토공집계표_대수촌-공종별수량산출(신라왕경숲)" xfId="2650" xr:uid="{00000000-0005-0000-0000-00009D010000}"/>
    <cellStyle name="_배수공집계_자재집계표_공종별수량산출(확장공사x).xls" xfId="2651" xr:uid="{00000000-0005-0000-0000-00009E010000}"/>
    <cellStyle name="_배수공집계_자재집계표_공종별수량산출(확장공사x).xls_공종별수량산출(경주축구공원-광장)" xfId="2652" xr:uid="{00000000-0005-0000-0000-00009F010000}"/>
    <cellStyle name="_배수공집계_자재집계표_공종별수량산출(확장공사x).xls_공종별수량산출(상모제8어린이)" xfId="2653" xr:uid="{00000000-0005-0000-0000-0000A0010000}"/>
    <cellStyle name="_배수공집계_자재집계표_공종별수량산출(확장공사x).xls_공종별수량산출(상모제8어린이)_공종별수량산출(경주축구공원-광장)" xfId="2654" xr:uid="{00000000-0005-0000-0000-0000A1010000}"/>
    <cellStyle name="_배수공집계_자재집계표_공종별수량산출(확장공사x).xls_공종별수량산출(상모제8어린이)_공종별수량산출(형곡롤러블레이드장)200602" xfId="2655" xr:uid="{00000000-0005-0000-0000-0000A2010000}"/>
    <cellStyle name="_배수공집계_자재집계표_공종별수량산출(확장공사x).xls_공종별수량산출(상모제8어린이)_대수촌-공종별수량산출(신라왕경숲)" xfId="2656" xr:uid="{00000000-0005-0000-0000-0000A3010000}"/>
    <cellStyle name="_배수공집계_자재집계표_공종별수량산출(확장공사x).xls_공종별수량산출(형곡롤러블레이드장)200602" xfId="2657" xr:uid="{00000000-0005-0000-0000-0000A4010000}"/>
    <cellStyle name="_배수공집계_자재집계표_공종별수량산출(확장공사x).xls_대수촌-공종별수량산출(신라왕경숲)" xfId="2658" xr:uid="{00000000-0005-0000-0000-0000A5010000}"/>
    <cellStyle name="_배수공집계_자재집계표_공종별수량산출(확장공사x).xls_토공집계표" xfId="2659" xr:uid="{00000000-0005-0000-0000-0000A6010000}"/>
    <cellStyle name="_배수공집계_자재집계표_공종별수량산출(확장공사x).xls_토공집계표_공종별수량산출(경주축구공원-광장)" xfId="2660" xr:uid="{00000000-0005-0000-0000-0000A7010000}"/>
    <cellStyle name="_배수공집계_자재집계표_공종별수량산출(확장공사x).xls_토공집계표_공종별수량산출(형곡롤러블레이드장)200602" xfId="2661" xr:uid="{00000000-0005-0000-0000-0000A8010000}"/>
    <cellStyle name="_배수공집계_자재집계표_공종별수량산출(확장공사x).xls_토공집계표_대수촌-공종별수량산출(신라왕경숲)" xfId="2662" xr:uid="{00000000-0005-0000-0000-0000A9010000}"/>
    <cellStyle name="_배수공집계_자재집계표_공종별수량산출(황금수도시설주변)-2차분" xfId="2663" xr:uid="{00000000-0005-0000-0000-0000AA010000}"/>
    <cellStyle name="_배수공집계_자재집계표_공종별수량산출(황금수도시설주변)-2차분_공종별수량산출(경주축구공원-광장)" xfId="2664" xr:uid="{00000000-0005-0000-0000-0000AB010000}"/>
    <cellStyle name="_배수공집계_자재집계표_공종별수량산출(황금수도시설주변)-2차분_공종별수량산출(형곡롤러블레이드장)200602" xfId="2665" xr:uid="{00000000-0005-0000-0000-0000AC010000}"/>
    <cellStyle name="_배수공집계_자재집계표_공종별수량산출(황금수도시설주변)-2차분_대수촌-공종별수량산출(신라왕경숲)" xfId="2666" xr:uid="{00000000-0005-0000-0000-0000AD010000}"/>
    <cellStyle name="_배수공집계_자재집계표_공종별수량산출(황금수도시설주변)-총괄분" xfId="2667" xr:uid="{00000000-0005-0000-0000-0000AE010000}"/>
    <cellStyle name="_배수공집계_자재집계표_공종별수량산출(황금수도시설주변)-총괄분_공종별수량산출(경주축구공원-광장)" xfId="2668" xr:uid="{00000000-0005-0000-0000-0000AF010000}"/>
    <cellStyle name="_배수공집계_자재집계표_공종별수량산출(황금수도시설주변)-총괄분_공종별수량산출(형곡롤러블레이드장)200602" xfId="2669" xr:uid="{00000000-0005-0000-0000-0000B0010000}"/>
    <cellStyle name="_배수공집계_자재집계표_공종별수량산출(황금수도시설주변)-총괄분_대수촌-공종별수량산출(신라왕경숲)" xfId="2670" xr:uid="{00000000-0005-0000-0000-0000B1010000}"/>
    <cellStyle name="_배수공집계_자재집계표_공종별수량산출_공종별수량산출(경주축구공원-광장)" xfId="2671" xr:uid="{00000000-0005-0000-0000-0000B2010000}"/>
    <cellStyle name="_배수공집계_자재집계표_공종별수량산출_공종별수량산출(상모제8어린이)" xfId="2672" xr:uid="{00000000-0005-0000-0000-0000B3010000}"/>
    <cellStyle name="_배수공집계_자재집계표_공종별수량산출_공종별수량산출(상모제8어린이)_공종별수량산출(경주축구공원-광장)" xfId="2673" xr:uid="{00000000-0005-0000-0000-0000B4010000}"/>
    <cellStyle name="_배수공집계_자재집계표_공종별수량산출_공종별수량산출(상모제8어린이)_공종별수량산출(형곡롤러블레이드장)200602" xfId="2674" xr:uid="{00000000-0005-0000-0000-0000B5010000}"/>
    <cellStyle name="_배수공집계_자재집계표_공종별수량산출_공종별수량산출(상모제8어린이)_대수촌-공종별수량산출(신라왕경숲)" xfId="2675" xr:uid="{00000000-0005-0000-0000-0000B6010000}"/>
    <cellStyle name="_배수공집계_자재집계표_공종별수량산출_공종별수량산출(형곡롤러블레이드장)200602" xfId="2676" xr:uid="{00000000-0005-0000-0000-0000B7010000}"/>
    <cellStyle name="_배수공집계_자재집계표_공종별수량산출_대수촌-공종별수량산출(신라왕경숲)" xfId="2677" xr:uid="{00000000-0005-0000-0000-0000B8010000}"/>
    <cellStyle name="_배수공집계_자재집계표_공종별수량산출_토공집계표" xfId="2678" xr:uid="{00000000-0005-0000-0000-0000B9010000}"/>
    <cellStyle name="_배수공집계_자재집계표_공종별수량산출_토공집계표_공종별수량산출(경주축구공원-광장)" xfId="2679" xr:uid="{00000000-0005-0000-0000-0000BA010000}"/>
    <cellStyle name="_배수공집계_자재집계표_공종별수량산출_토공집계표_공종별수량산출(형곡롤러블레이드장)200602" xfId="2680" xr:uid="{00000000-0005-0000-0000-0000BB010000}"/>
    <cellStyle name="_배수공집계_자재집계표_공종별수량산출_토공집계표_대수촌-공종별수량산출(신라왕경숲)" xfId="2681" xr:uid="{00000000-0005-0000-0000-0000BC010000}"/>
    <cellStyle name="_배수공집계_자재집계표_수량산출및자재집계" xfId="2682" xr:uid="{00000000-0005-0000-0000-0000BD010000}"/>
    <cellStyle name="_배수공집계_자재집계표_수량산출및자재집계_공종별수량산출(경주축구공원-광장)" xfId="2683" xr:uid="{00000000-0005-0000-0000-0000BE010000}"/>
    <cellStyle name="_배수공집계_자재집계표_수량산출및자재집계_공종별수량산출(상모제8어린이)" xfId="2684" xr:uid="{00000000-0005-0000-0000-0000BF010000}"/>
    <cellStyle name="_배수공집계_자재집계표_수량산출및자재집계_공종별수량산출(상모제8어린이)_공종별수량산출(경주축구공원-광장)" xfId="2685" xr:uid="{00000000-0005-0000-0000-0000C0010000}"/>
    <cellStyle name="_배수공집계_자재집계표_수량산출및자재집계_공종별수량산출(상모제8어린이)_공종별수량산출(형곡롤러블레이드장)200602" xfId="2686" xr:uid="{00000000-0005-0000-0000-0000C1010000}"/>
    <cellStyle name="_배수공집계_자재집계표_수량산출및자재집계_공종별수량산출(상모제8어린이)_대수촌-공종별수량산출(신라왕경숲)" xfId="2687" xr:uid="{00000000-0005-0000-0000-0000C2010000}"/>
    <cellStyle name="_배수공집계_자재집계표_수량산출및자재집계_공종별수량산출(형곡롤러블레이드장)200602" xfId="2688" xr:uid="{00000000-0005-0000-0000-0000C3010000}"/>
    <cellStyle name="_배수공집계_자재집계표_수량산출및자재집계_대수촌-공종별수량산출(신라왕경숲)" xfId="2689" xr:uid="{00000000-0005-0000-0000-0000C4010000}"/>
    <cellStyle name="_배수공집계_자재집계표_수량산출및자재집계_토공집계표" xfId="2690" xr:uid="{00000000-0005-0000-0000-0000C5010000}"/>
    <cellStyle name="_배수공집계_자재집계표_수량산출및자재집계_토공집계표_공종별수량산출(경주축구공원-광장)" xfId="2691" xr:uid="{00000000-0005-0000-0000-0000C6010000}"/>
    <cellStyle name="_배수공집계_자재집계표_수량산출및자재집계_토공집계표_공종별수량산출(형곡롤러블레이드장)200602" xfId="2692" xr:uid="{00000000-0005-0000-0000-0000C7010000}"/>
    <cellStyle name="_배수공집계_자재집계표_수량산출및자재집계_토공집계표_대수촌-공종별수량산출(신라왕경숲)" xfId="2693" xr:uid="{00000000-0005-0000-0000-0000C8010000}"/>
    <cellStyle name="_배수공집계_자재집계표_자재집계표" xfId="2694" xr:uid="{00000000-0005-0000-0000-0000C9010000}"/>
    <cellStyle name="_배수공집계_자재집계표_자재집계표(아사어린이공원)" xfId="2695" xr:uid="{00000000-0005-0000-0000-0000CA010000}"/>
    <cellStyle name="_배수공집계_자재집계표_자재집계표(아사어린이공원)_공종별수량산출(경주축구공원-광장)" xfId="2696" xr:uid="{00000000-0005-0000-0000-0000CB010000}"/>
    <cellStyle name="_배수공집계_자재집계표_자재집계표(아사어린이공원)_공종별수량산출(상모제8어린이)" xfId="2697" xr:uid="{00000000-0005-0000-0000-0000CC010000}"/>
    <cellStyle name="_배수공집계_자재집계표_자재집계표(아사어린이공원)_공종별수량산출(상모제8어린이)_공종별수량산출(경주축구공원-광장)" xfId="2698" xr:uid="{00000000-0005-0000-0000-0000CD010000}"/>
    <cellStyle name="_배수공집계_자재집계표_자재집계표(아사어린이공원)_공종별수량산출(상모제8어린이)_공종별수량산출(형곡롤러블레이드장)200602" xfId="2699" xr:uid="{00000000-0005-0000-0000-0000CE010000}"/>
    <cellStyle name="_배수공집계_자재집계표_자재집계표(아사어린이공원)_공종별수량산출(상모제8어린이)_대수촌-공종별수량산출(신라왕경숲)" xfId="2700" xr:uid="{00000000-0005-0000-0000-0000CF010000}"/>
    <cellStyle name="_배수공집계_자재집계표_자재집계표(아사어린이공원)_공종별수량산출(형곡롤러블레이드장)200602" xfId="2701" xr:uid="{00000000-0005-0000-0000-0000D0010000}"/>
    <cellStyle name="_배수공집계_자재집계표_자재집계표(아사어린이공원)_대수촌-공종별수량산출(신라왕경숲)" xfId="2702" xr:uid="{00000000-0005-0000-0000-0000D1010000}"/>
    <cellStyle name="_배수공집계_자재집계표_자재집계표(아사어린이공원)_토공집계표" xfId="2703" xr:uid="{00000000-0005-0000-0000-0000D2010000}"/>
    <cellStyle name="_배수공집계_자재집계표_자재집계표(아사어린이공원)_토공집계표_공종별수량산출(경주축구공원-광장)" xfId="2704" xr:uid="{00000000-0005-0000-0000-0000D3010000}"/>
    <cellStyle name="_배수공집계_자재집계표_자재집계표(아사어린이공원)_토공집계표_공종별수량산출(형곡롤러블레이드장)200602" xfId="2705" xr:uid="{00000000-0005-0000-0000-0000D4010000}"/>
    <cellStyle name="_배수공집계_자재집계표_자재집계표(아사어린이공원)_토공집계표_대수촌-공종별수량산출(신라왕경숲)" xfId="2706" xr:uid="{00000000-0005-0000-0000-0000D5010000}"/>
    <cellStyle name="_배수공집계_자재집계표_자재집계표_공종별수량산출(경주축구공원-광장)" xfId="2707" xr:uid="{00000000-0005-0000-0000-0000D6010000}"/>
    <cellStyle name="_배수공집계_자재집계표_자재집계표_공종별수량산출(상모제8어린이)" xfId="2708" xr:uid="{00000000-0005-0000-0000-0000D7010000}"/>
    <cellStyle name="_배수공집계_자재집계표_자재집계표_공종별수량산출(상모제8어린이)_공종별수량산출(경주축구공원-광장)" xfId="2709" xr:uid="{00000000-0005-0000-0000-0000D8010000}"/>
    <cellStyle name="_배수공집계_자재집계표_자재집계표_공종별수량산출(상모제8어린이)_공종별수량산출(형곡롤러블레이드장)200602" xfId="2710" xr:uid="{00000000-0005-0000-0000-0000D9010000}"/>
    <cellStyle name="_배수공집계_자재집계표_자재집계표_공종별수량산출(상모제8어린이)_대수촌-공종별수량산출(신라왕경숲)" xfId="2711" xr:uid="{00000000-0005-0000-0000-0000DA010000}"/>
    <cellStyle name="_배수공집계_자재집계표_자재집계표_공종별수량산출(형곡롤러블레이드장)200602" xfId="2712" xr:uid="{00000000-0005-0000-0000-0000DB010000}"/>
    <cellStyle name="_배수공집계_자재집계표_자재집계표_대수촌-공종별수량산출(신라왕경숲)" xfId="2713" xr:uid="{00000000-0005-0000-0000-0000DC010000}"/>
    <cellStyle name="_배수공집계_자재집계표_자재집계표_토공집계표" xfId="2714" xr:uid="{00000000-0005-0000-0000-0000DD010000}"/>
    <cellStyle name="_배수공집계_자재집계표_자재집계표_토공집계표_공종별수량산출(경주축구공원-광장)" xfId="2715" xr:uid="{00000000-0005-0000-0000-0000DE010000}"/>
    <cellStyle name="_배수공집계_자재집계표_자재집계표_토공집계표_공종별수량산출(형곡롤러블레이드장)200602" xfId="2716" xr:uid="{00000000-0005-0000-0000-0000DF010000}"/>
    <cellStyle name="_배수공집계_자재집계표_자재집계표_토공집계표_대수촌-공종별수량산출(신라왕경숲)" xfId="2717" xr:uid="{00000000-0005-0000-0000-0000E0010000}"/>
    <cellStyle name="_배수공집계_토공집계표" xfId="2718" xr:uid="{00000000-0005-0000-0000-0000E1010000}"/>
    <cellStyle name="_배수공집계_토공집계표_공종별수량산출(경주축구공원-광장)" xfId="2719" xr:uid="{00000000-0005-0000-0000-0000E2010000}"/>
    <cellStyle name="_배수공집계_토공집계표_공종별수량산출(형곡롤러블레이드장)200602" xfId="2720" xr:uid="{00000000-0005-0000-0000-0000E3010000}"/>
    <cellStyle name="_배수공집계_토공집계표_대수촌-공종별수량산출(신라왕경숲)" xfId="2721" xr:uid="{00000000-0005-0000-0000-0000E4010000}"/>
    <cellStyle name="_범용 공동구축사업 설계내역서_샘플1.3" xfId="2722" xr:uid="{00000000-0005-0000-0000-0000E5010000}"/>
    <cellStyle name="_범용 공동구축사업 설계내역서_샘플1.4" xfId="2723" xr:uid="{00000000-0005-0000-0000-0000E6010000}"/>
    <cellStyle name="_범용추가개발 설계내역서(평균가중치방식)" xfId="2724" xr:uid="{00000000-0005-0000-0000-0000E7010000}"/>
    <cellStyle name="_범용프로그램도입 예산설계서(2003기준)_1.6" xfId="2725" xr:uid="{00000000-0005-0000-0000-0000E8010000}"/>
    <cellStyle name="_범용프로그램도입 예산설계서_1.2" xfId="2726" xr:uid="{00000000-0005-0000-0000-0000E9010000}"/>
    <cellStyle name="_변경내역서" xfId="5642" xr:uid="{00000000-0005-0000-0000-0000EA010000}"/>
    <cellStyle name="_별관보수(세일)" xfId="55" xr:uid="{00000000-0005-0000-0000-0000EB010000}"/>
    <cellStyle name="_별첨(계획서및실적서양식)" xfId="56" xr:uid="{00000000-0005-0000-0000-0000EC010000}"/>
    <cellStyle name="_별첨(계획서및실적서양식)_1" xfId="57" xr:uid="{00000000-0005-0000-0000-0000ED010000}"/>
    <cellStyle name="_보현산권역농촌마을2007.11.18(마을회관)" xfId="58" xr:uid="{00000000-0005-0000-0000-0000EE010000}"/>
    <cellStyle name="_부안지구투찰2" xfId="59" xr:uid="{00000000-0005-0000-0000-0000EF010000}"/>
    <cellStyle name="_부천시 지하시설물통합정보시스템 구축사업 설계내역서_0514(FP)" xfId="2727" xr:uid="{00000000-0005-0000-0000-0000F0010000}"/>
    <cellStyle name="_부천시 지하시설물통합정보시스템 구축사업 설계내역서_2.1(FP)" xfId="2728" xr:uid="{00000000-0005-0000-0000-0000F1010000}"/>
    <cellStyle name="_부천시 현장시설물관리시스템 구축사업 설계내역서_2.1(FP)" xfId="2729" xr:uid="{00000000-0005-0000-0000-0000F2010000}"/>
    <cellStyle name="_분전반(kd-수산과학원)" xfId="2730" xr:uid="{00000000-0005-0000-0000-0000F3010000}"/>
    <cellStyle name="_분천교수량집계" xfId="2731" xr:uid="{00000000-0005-0000-0000-0000F4010000}"/>
    <cellStyle name="_사상구청쓰레기투기-CCTV 내역서" xfId="2732" xr:uid="{00000000-0005-0000-0000-0000F5010000}"/>
    <cellStyle name="_사용전검사비산정비" xfId="5643" xr:uid="{00000000-0005-0000-0000-0000F6010000}"/>
    <cellStyle name="_산동 농협동로지소 청사 신축공사-1" xfId="60" xr:uid="{00000000-0005-0000-0000-0000F7010000}"/>
    <cellStyle name="_산동 농협동로지소 청사 신축공사-1_1" xfId="61" xr:uid="{00000000-0005-0000-0000-0000F8010000}"/>
    <cellStyle name="_산출내역서" xfId="2733" xr:uid="{00000000-0005-0000-0000-0000F9010000}"/>
    <cellStyle name="_삼성고등내부변경공사" xfId="62" xr:uid="{00000000-0005-0000-0000-0000FA010000}"/>
    <cellStyle name="_삼성고등다목적실(13억추정)공사" xfId="63" xr:uid="{00000000-0005-0000-0000-0000FB010000}"/>
    <cellStyle name="_삼성고등옥외공사" xfId="64" xr:uid="{00000000-0005-0000-0000-0000FC010000}"/>
    <cellStyle name="_삼성고등학교" xfId="65" xr:uid="{00000000-0005-0000-0000-0000FD010000}"/>
    <cellStyle name="_삼성생활예술" xfId="66" xr:uid="{00000000-0005-0000-0000-0000FE010000}"/>
    <cellStyle name="_상하수도 범용도입 설계내역서2.0" xfId="2734" xr:uid="{00000000-0005-0000-0000-0000FF010000}"/>
    <cellStyle name="_새주소웹서버" xfId="2735" xr:uid="{00000000-0005-0000-0000-000000020000}"/>
    <cellStyle name="_서학내역서(준공내역서)" xfId="2736" xr:uid="{00000000-0005-0000-0000-000001020000}"/>
    <cellStyle name="_설계변경관련" xfId="67" xr:uid="{00000000-0005-0000-0000-000002020000}"/>
    <cellStyle name="_설계서 용지" xfId="68" xr:uid="{00000000-0005-0000-0000-000003020000}"/>
    <cellStyle name="_설계예산서(참고)" xfId="2737" xr:uid="{00000000-0005-0000-0000-000004020000}"/>
    <cellStyle name="_설계용역비" xfId="69" xr:uid="{00000000-0005-0000-0000-000005020000}"/>
    <cellStyle name="_설비BM1" xfId="70" xr:uid="{00000000-0005-0000-0000-000006020000}"/>
    <cellStyle name="_설비공사" xfId="5644" xr:uid="{00000000-0005-0000-0000-000007020000}"/>
    <cellStyle name="_설비공사 공내역서(신성서)-제출" xfId="5645" xr:uid="{00000000-0005-0000-0000-000008020000}"/>
    <cellStyle name="_성남시 3D설계" xfId="2738" xr:uid="{00000000-0005-0000-0000-000009020000}"/>
    <cellStyle name="_성남시SW개발내역서" xfId="2739" xr:uid="{00000000-0005-0000-0000-00000A020000}"/>
    <cellStyle name="_성남시SW개발내역서(V1(1).1)" xfId="2740" xr:uid="{00000000-0005-0000-0000-00000B020000}"/>
    <cellStyle name="_성남시SW개발내역서_1215" xfId="2741" xr:uid="{00000000-0005-0000-0000-00000C020000}"/>
    <cellStyle name="_성주초둥학교 급식소 현대화 시설공사" xfId="71" xr:uid="{00000000-0005-0000-0000-00000D020000}"/>
    <cellStyle name="_소방" xfId="72" xr:uid="{00000000-0005-0000-0000-00000E020000}"/>
    <cellStyle name="_소방내역서(동사무소)최종본" xfId="73" xr:uid="{00000000-0005-0000-0000-00000F020000}"/>
    <cellStyle name="_수 량 연화.내감" xfId="2742" xr:uid="{00000000-0005-0000-0000-000010020000}"/>
    <cellStyle name="_수 량 연화.내감_공종별수량산출(경주축구공원-광장)" xfId="2743" xr:uid="{00000000-0005-0000-0000-000011020000}"/>
    <cellStyle name="_수 량 연화.내감_공종별수량산출(상모제8어린이)" xfId="2744" xr:uid="{00000000-0005-0000-0000-000012020000}"/>
    <cellStyle name="_수 량 연화.내감_공종별수량산출(상모제8어린이)_공종별수량산출(경주축구공원-광장)" xfId="2745" xr:uid="{00000000-0005-0000-0000-000013020000}"/>
    <cellStyle name="_수 량 연화.내감_공종별수량산출(상모제8어린이)_공종별수량산출(형곡롤러블레이드장)200602" xfId="2746" xr:uid="{00000000-0005-0000-0000-000014020000}"/>
    <cellStyle name="_수 량 연화.내감_공종별수량산출(상모제8어린이)_대수촌-공종별수량산출(신라왕경숲)" xfId="2747" xr:uid="{00000000-0005-0000-0000-000015020000}"/>
    <cellStyle name="_수 량 연화.내감_공종별수량산출(형곡롤러블레이드장)200602" xfId="2748" xr:uid="{00000000-0005-0000-0000-000016020000}"/>
    <cellStyle name="_수 량 연화.내감_대수촌-공종별수량산출(신라왕경숲)" xfId="2749" xr:uid="{00000000-0005-0000-0000-000017020000}"/>
    <cellStyle name="_수 량 연화.내감_자재집계표" xfId="2750" xr:uid="{00000000-0005-0000-0000-000018020000}"/>
    <cellStyle name="_수 량 연화.내감_자재집계표(무릉소공원)" xfId="2751" xr:uid="{00000000-0005-0000-0000-000019020000}"/>
    <cellStyle name="_수 량 연화.내감_자재집계표(무릉소공원)_공종별수량산출" xfId="2752" xr:uid="{00000000-0005-0000-0000-00001A020000}"/>
    <cellStyle name="_수 량 연화.내감_자재집계표(무릉소공원)_공종별수량산출(게이트볼장주변시민공원)" xfId="2753" xr:uid="{00000000-0005-0000-0000-00001B020000}"/>
    <cellStyle name="_수 량 연화.내감_자재집계표(무릉소공원)_공종별수량산출(게이트볼장주변시민공원)_공종별수량산출(경주축구공원-광장)" xfId="2754" xr:uid="{00000000-0005-0000-0000-00001C020000}"/>
    <cellStyle name="_수 량 연화.내감_자재집계표(무릉소공원)_공종별수량산출(게이트볼장주변시민공원)_대수촌-공종별수량산출(신라왕경숲)" xfId="2755" xr:uid="{00000000-0005-0000-0000-00001D020000}"/>
    <cellStyle name="_수 량 연화.내감_자재집계표(무릉소공원)_공종별수량산출(봉곡도서관)" xfId="2756" xr:uid="{00000000-0005-0000-0000-00001E020000}"/>
    <cellStyle name="_수 량 연화.내감_자재집계표(무릉소공원)_공종별수량산출(봉곡도서관)_공종별수량산출(경주축구공원-광장)" xfId="2757" xr:uid="{00000000-0005-0000-0000-00001F020000}"/>
    <cellStyle name="_수 량 연화.내감_자재집계표(무릉소공원)_공종별수량산출(봉곡도서관)_공종별수량산출(형곡롤러블레이드장)200602" xfId="2758" xr:uid="{00000000-0005-0000-0000-000020020000}"/>
    <cellStyle name="_수 량 연화.내감_자재집계표(무릉소공원)_공종별수량산출(봉곡도서관)_대수촌-공종별수량산출(신라왕경숲)" xfId="2759" xr:uid="{00000000-0005-0000-0000-000021020000}"/>
    <cellStyle name="_수 량 연화.내감_자재집계표(무릉소공원)_공종별수량산출(봉곡도서관)-2차분" xfId="2760" xr:uid="{00000000-0005-0000-0000-000022020000}"/>
    <cellStyle name="_수 량 연화.내감_자재집계표(무릉소공원)_공종별수량산출(봉곡도서관)-2차분_공종별수량산출(경주축구공원-광장)" xfId="2761" xr:uid="{00000000-0005-0000-0000-000023020000}"/>
    <cellStyle name="_수 량 연화.내감_자재집계표(무릉소공원)_공종별수량산출(봉곡도서관)-2차분_공종별수량산출(형곡롤러블레이드장)200602" xfId="2762" xr:uid="{00000000-0005-0000-0000-000024020000}"/>
    <cellStyle name="_수 량 연화.내감_자재집계표(무릉소공원)_공종별수량산출(봉곡도서관)-2차분_대수촌-공종별수량산출(신라왕경숲)" xfId="2763" xr:uid="{00000000-0005-0000-0000-000025020000}"/>
    <cellStyle name="_수 량 연화.내감_자재집계표(무릉소공원)_공종별수량산출(봉곡도서관)-총괄" xfId="2764" xr:uid="{00000000-0005-0000-0000-000026020000}"/>
    <cellStyle name="_수 량 연화.내감_자재집계표(무릉소공원)_공종별수량산출(봉곡도서관)-총괄_공종별수량산출(경주축구공원-광장)" xfId="2765" xr:uid="{00000000-0005-0000-0000-000027020000}"/>
    <cellStyle name="_수 량 연화.내감_자재집계표(무릉소공원)_공종별수량산출(봉곡도서관)-총괄_공종별수량산출(형곡롤러블레이드장)200602" xfId="2766" xr:uid="{00000000-0005-0000-0000-000028020000}"/>
    <cellStyle name="_수 량 연화.내감_자재집계표(무릉소공원)_공종별수량산출(봉곡도서관)-총괄_대수촌-공종별수량산출(신라왕경숲)" xfId="2767" xr:uid="{00000000-0005-0000-0000-000029020000}"/>
    <cellStyle name="_수 량 연화.내감_자재집계표(무릉소공원)_공종별수량산출(사동게이트볼장)" xfId="2768" xr:uid="{00000000-0005-0000-0000-00002A020000}"/>
    <cellStyle name="_수 량 연화.내감_자재집계표(무릉소공원)_공종별수량산출(사동게이트볼장)_공종별수량산출(경주축구공원-광장)" xfId="2769" xr:uid="{00000000-0005-0000-0000-00002B020000}"/>
    <cellStyle name="_수 량 연화.내감_자재집계표(무릉소공원)_공종별수량산출(사동게이트볼장)_대수촌-공종별수량산출(신라왕경숲)" xfId="2770" xr:uid="{00000000-0005-0000-0000-00002C020000}"/>
    <cellStyle name="_수 량 연화.내감_자재집계표(무릉소공원)_공종별수량산출(신평1)" xfId="2771" xr:uid="{00000000-0005-0000-0000-00002D020000}"/>
    <cellStyle name="_수 량 연화.내감_자재집계표(무릉소공원)_공종별수량산출(신평1)_공종별수량산출(경주축구공원-광장)" xfId="2772" xr:uid="{00000000-0005-0000-0000-00002E020000}"/>
    <cellStyle name="_수 량 연화.내감_자재집계표(무릉소공원)_공종별수량산출(신평1)_공종별수량산출(상모제8어린이)" xfId="2773" xr:uid="{00000000-0005-0000-0000-00002F020000}"/>
    <cellStyle name="_수 량 연화.내감_자재집계표(무릉소공원)_공종별수량산출(신평1)_공종별수량산출(상모제8어린이)_공종별수량산출(경주축구공원-광장)" xfId="2774" xr:uid="{00000000-0005-0000-0000-000030020000}"/>
    <cellStyle name="_수 량 연화.내감_자재집계표(무릉소공원)_공종별수량산출(신평1)_공종별수량산출(상모제8어린이)_공종별수량산출(형곡롤러블레이드장)200602" xfId="2775" xr:uid="{00000000-0005-0000-0000-000031020000}"/>
    <cellStyle name="_수 량 연화.내감_자재집계표(무릉소공원)_공종별수량산출(신평1)_공종별수량산출(상모제8어린이)_대수촌-공종별수량산출(신라왕경숲)" xfId="2776" xr:uid="{00000000-0005-0000-0000-000032020000}"/>
    <cellStyle name="_수 량 연화.내감_자재집계표(무릉소공원)_공종별수량산출(신평1)_공종별수량산출(형곡롤러블레이드장)200602" xfId="2777" xr:uid="{00000000-0005-0000-0000-000033020000}"/>
    <cellStyle name="_수 량 연화.내감_자재집계표(무릉소공원)_공종별수량산출(신평1)_대수촌-공종별수량산출(신라왕경숲)" xfId="2778" xr:uid="{00000000-0005-0000-0000-000034020000}"/>
    <cellStyle name="_수 량 연화.내감_자재집계표(무릉소공원)_공종별수량산출(신평1)_토공집계표" xfId="2779" xr:uid="{00000000-0005-0000-0000-000035020000}"/>
    <cellStyle name="_수 량 연화.내감_자재집계표(무릉소공원)_공종별수량산출(신평1)_토공집계표_공종별수량산출(경주축구공원-광장)" xfId="2780" xr:uid="{00000000-0005-0000-0000-000036020000}"/>
    <cellStyle name="_수 량 연화.내감_자재집계표(무릉소공원)_공종별수량산출(신평1)_토공집계표_공종별수량산출(형곡롤러블레이드장)200602" xfId="2781" xr:uid="{00000000-0005-0000-0000-000037020000}"/>
    <cellStyle name="_수 량 연화.내감_자재집계표(무릉소공원)_공종별수량산출(신평1)_토공집계표_대수촌-공종별수량산출(신라왕경숲)" xfId="2782" xr:uid="{00000000-0005-0000-0000-000038020000}"/>
    <cellStyle name="_수 량 연화.내감_자재집계표(무릉소공원)_공종별수량산출(신평1동주민쉼터)" xfId="2783" xr:uid="{00000000-0005-0000-0000-000039020000}"/>
    <cellStyle name="_수 량 연화.내감_자재집계표(무릉소공원)_공종별수량산출(신평1동주민쉼터)_공종별수량산출(경주축구공원-광장)" xfId="2784" xr:uid="{00000000-0005-0000-0000-00003A020000}"/>
    <cellStyle name="_수 량 연화.내감_자재집계표(무릉소공원)_공종별수량산출(신평1동주민쉼터)_공종별수량산출(형곡롤러블레이드장)200602" xfId="2785" xr:uid="{00000000-0005-0000-0000-00003B020000}"/>
    <cellStyle name="_수 량 연화.내감_자재집계표(무릉소공원)_공종별수량산출(신평1동주민쉼터)_대수촌-공종별수량산출(신라왕경숲)" xfId="2786" xr:uid="{00000000-0005-0000-0000-00003C020000}"/>
    <cellStyle name="_수 량 연화.내감_자재집계표(무릉소공원)_공종별수량산출(어린이공원 리모델링공사)-수정" xfId="2787" xr:uid="{00000000-0005-0000-0000-00003D020000}"/>
    <cellStyle name="_수 량 연화.내감_자재집계표(무릉소공원)_공종별수량산출(어린이공원 리모델링공사)-수정_공종별수량산출(경주축구공원-광장)" xfId="2788" xr:uid="{00000000-0005-0000-0000-00003E020000}"/>
    <cellStyle name="_수 량 연화.내감_자재집계표(무릉소공원)_공종별수량산출(어린이공원 리모델링공사)-수정_대수촌-공종별수량산출(신라왕경숲)" xfId="2789" xr:uid="{00000000-0005-0000-0000-00003F020000}"/>
    <cellStyle name="_수 량 연화.내감_자재집계표(무릉소공원)_공종별수량산출(오태)" xfId="2790" xr:uid="{00000000-0005-0000-0000-000040020000}"/>
    <cellStyle name="_수 량 연화.내감_자재집계표(무릉소공원)_공종별수량산출(오태).xls" xfId="2791" xr:uid="{00000000-0005-0000-0000-000041020000}"/>
    <cellStyle name="_수 량 연화.내감_자재집계표(무릉소공원)_공종별수량산출(오태).xls_공종별수량산출(경주축구공원-광장)" xfId="2792" xr:uid="{00000000-0005-0000-0000-000042020000}"/>
    <cellStyle name="_수 량 연화.내감_자재집계표(무릉소공원)_공종별수량산출(오태).xls_공종별수량산출(상모제8어린이)" xfId="2793" xr:uid="{00000000-0005-0000-0000-000043020000}"/>
    <cellStyle name="_수 량 연화.내감_자재집계표(무릉소공원)_공종별수량산출(오태).xls_공종별수량산출(상모제8어린이)_공종별수량산출(경주축구공원-광장)" xfId="2794" xr:uid="{00000000-0005-0000-0000-000044020000}"/>
    <cellStyle name="_수 량 연화.내감_자재집계표(무릉소공원)_공종별수량산출(오태).xls_공종별수량산출(상모제8어린이)_공종별수량산출(형곡롤러블레이드장)200602" xfId="2795" xr:uid="{00000000-0005-0000-0000-000045020000}"/>
    <cellStyle name="_수 량 연화.내감_자재집계표(무릉소공원)_공종별수량산출(오태).xls_공종별수량산출(상모제8어린이)_대수촌-공종별수량산출(신라왕경숲)" xfId="2796" xr:uid="{00000000-0005-0000-0000-000046020000}"/>
    <cellStyle name="_수 량 연화.내감_자재집계표(무릉소공원)_공종별수량산출(오태).xls_공종별수량산출(형곡롤러블레이드장)200602" xfId="2797" xr:uid="{00000000-0005-0000-0000-000047020000}"/>
    <cellStyle name="_수 량 연화.내감_자재집계표(무릉소공원)_공종별수량산출(오태).xls_대수촌-공종별수량산출(신라왕경숲)" xfId="2798" xr:uid="{00000000-0005-0000-0000-000048020000}"/>
    <cellStyle name="_수 량 연화.내감_자재집계표(무릉소공원)_공종별수량산출(오태).xls_토공집계표" xfId="2799" xr:uid="{00000000-0005-0000-0000-000049020000}"/>
    <cellStyle name="_수 량 연화.내감_자재집계표(무릉소공원)_공종별수량산출(오태).xls_토공집계표_공종별수량산출(경주축구공원-광장)" xfId="2800" xr:uid="{00000000-0005-0000-0000-00004A020000}"/>
    <cellStyle name="_수 량 연화.내감_자재집계표(무릉소공원)_공종별수량산출(오태).xls_토공집계표_공종별수량산출(형곡롤러블레이드장)200602" xfId="2801" xr:uid="{00000000-0005-0000-0000-00004B020000}"/>
    <cellStyle name="_수 량 연화.내감_자재집계표(무릉소공원)_공종별수량산출(오태).xls_토공집계표_대수촌-공종별수량산출(신라왕경숲)" xfId="2802" xr:uid="{00000000-0005-0000-0000-00004C020000}"/>
    <cellStyle name="_수 량 연화.내감_자재집계표(무릉소공원)_공종별수량산출(오태)_공종별수량산출(경주축구공원-광장)" xfId="2803" xr:uid="{00000000-0005-0000-0000-00004D020000}"/>
    <cellStyle name="_수 량 연화.내감_자재집계표(무릉소공원)_공종별수량산출(오태)_공종별수량산출(상모제8어린이)" xfId="2804" xr:uid="{00000000-0005-0000-0000-00004E020000}"/>
    <cellStyle name="_수 량 연화.내감_자재집계표(무릉소공원)_공종별수량산출(오태)_공종별수량산출(상모제8어린이)_공종별수량산출(경주축구공원-광장)" xfId="2805" xr:uid="{00000000-0005-0000-0000-00004F020000}"/>
    <cellStyle name="_수 량 연화.내감_자재집계표(무릉소공원)_공종별수량산출(오태)_공종별수량산출(상모제8어린이)_공종별수량산출(형곡롤러블레이드장)200602" xfId="2806" xr:uid="{00000000-0005-0000-0000-000050020000}"/>
    <cellStyle name="_수 량 연화.내감_자재집계표(무릉소공원)_공종별수량산출(오태)_공종별수량산출(상모제8어린이)_대수촌-공종별수량산출(신라왕경숲)" xfId="2807" xr:uid="{00000000-0005-0000-0000-000051020000}"/>
    <cellStyle name="_수 량 연화.내감_자재집계표(무릉소공원)_공종별수량산출(오태)_공종별수량산출(형곡롤러블레이드장)200602" xfId="2808" xr:uid="{00000000-0005-0000-0000-000052020000}"/>
    <cellStyle name="_수 량 연화.내감_자재집계표(무릉소공원)_공종별수량산출(오태)_대수촌-공종별수량산출(신라왕경숲)" xfId="2809" xr:uid="{00000000-0005-0000-0000-000053020000}"/>
    <cellStyle name="_수 량 연화.내감_자재집계표(무릉소공원)_공종별수량산출(오태)_토공집계표" xfId="2810" xr:uid="{00000000-0005-0000-0000-000054020000}"/>
    <cellStyle name="_수 량 연화.내감_자재집계표(무릉소공원)_공종별수량산출(오태)_토공집계표_공종별수량산출(경주축구공원-광장)" xfId="2811" xr:uid="{00000000-0005-0000-0000-000055020000}"/>
    <cellStyle name="_수 량 연화.내감_자재집계표(무릉소공원)_공종별수량산출(오태)_토공집계표_공종별수량산출(형곡롤러블레이드장)200602" xfId="2812" xr:uid="{00000000-0005-0000-0000-000056020000}"/>
    <cellStyle name="_수 량 연화.내감_자재집계표(무릉소공원)_공종별수량산출(오태)_토공집계표_대수촌-공종별수량산출(신라왕경숲)" xfId="2813" xr:uid="{00000000-0005-0000-0000-000057020000}"/>
    <cellStyle name="_수 량 연화.내감_자재집계표(무릉소공원)_공종별수량산출(오태제1어린이)" xfId="2814" xr:uid="{00000000-0005-0000-0000-000058020000}"/>
    <cellStyle name="_수 량 연화.내감_자재집계표(무릉소공원)_공종별수량산출(오태제1어린이)_공종별수량산출(경주축구공원-광장)" xfId="2815" xr:uid="{00000000-0005-0000-0000-000059020000}"/>
    <cellStyle name="_수 량 연화.내감_자재집계표(무릉소공원)_공종별수량산출(오태제1어린이)_대수촌-공종별수량산출(신라왕경숲)" xfId="2816" xr:uid="{00000000-0005-0000-0000-00005A020000}"/>
    <cellStyle name="_수 량 연화.내감_자재집계표(무릉소공원)_공종별수량산출(왕산기념공원)-총괄분" xfId="2817" xr:uid="{00000000-0005-0000-0000-00005B020000}"/>
    <cellStyle name="_수 량 연화.내감_자재집계표(무릉소공원)_공종별수량산출(왕산기념공원)-총괄분_공종별수량산출(경주축구공원-광장)" xfId="2818" xr:uid="{00000000-0005-0000-0000-00005C020000}"/>
    <cellStyle name="_수 량 연화.내감_자재집계표(무릉소공원)_공종별수량산출(왕산기념공원)-총괄분_공종별수량산출(형곡롤러블레이드장)200602" xfId="2819" xr:uid="{00000000-0005-0000-0000-00005D020000}"/>
    <cellStyle name="_수 량 연화.내감_자재집계표(무릉소공원)_공종별수량산출(왕산기념공원)-총괄분_대수촌-공종별수량산출(신라왕경숲)" xfId="2820" xr:uid="{00000000-0005-0000-0000-00005E020000}"/>
    <cellStyle name="_수 량 연화.내감_자재집계표(무릉소공원)_공종별수량산출(형곡롤러블레이드장)" xfId="2821" xr:uid="{00000000-0005-0000-0000-00005F020000}"/>
    <cellStyle name="_수 량 연화.내감_자재집계표(무릉소공원)_공종별수량산출(형곡롤러블레이드장)-수정" xfId="2822" xr:uid="{00000000-0005-0000-0000-000060020000}"/>
    <cellStyle name="_수 량 연화.내감_자재집계표(무릉소공원)_공종별수량산출(확장공사)" xfId="2823" xr:uid="{00000000-0005-0000-0000-000061020000}"/>
    <cellStyle name="_수 량 연화.내감_자재집계표(무릉소공원)_공종별수량산출(확장공사)_공종별수량산출(경주축구공원-광장)" xfId="2824" xr:uid="{00000000-0005-0000-0000-000062020000}"/>
    <cellStyle name="_수 량 연화.내감_자재집계표(무릉소공원)_공종별수량산출(확장공사)_공종별수량산출(상모제8어린이)" xfId="2825" xr:uid="{00000000-0005-0000-0000-000063020000}"/>
    <cellStyle name="_수 량 연화.내감_자재집계표(무릉소공원)_공종별수량산출(확장공사)_공종별수량산출(상모제8어린이)_공종별수량산출(경주축구공원-광장)" xfId="2826" xr:uid="{00000000-0005-0000-0000-000064020000}"/>
    <cellStyle name="_수 량 연화.내감_자재집계표(무릉소공원)_공종별수량산출(확장공사)_공종별수량산출(상모제8어린이)_공종별수량산출(형곡롤러블레이드장)200602" xfId="2827" xr:uid="{00000000-0005-0000-0000-000065020000}"/>
    <cellStyle name="_수 량 연화.내감_자재집계표(무릉소공원)_공종별수량산출(확장공사)_공종별수량산출(상모제8어린이)_대수촌-공종별수량산출(신라왕경숲)" xfId="2828" xr:uid="{00000000-0005-0000-0000-000066020000}"/>
    <cellStyle name="_수 량 연화.내감_자재집계표(무릉소공원)_공종별수량산출(확장공사)_공종별수량산출(형곡롤러블레이드장)200602" xfId="2829" xr:uid="{00000000-0005-0000-0000-000067020000}"/>
    <cellStyle name="_수 량 연화.내감_자재집계표(무릉소공원)_공종별수량산출(확장공사)_대수촌-공종별수량산출(신라왕경숲)" xfId="2830" xr:uid="{00000000-0005-0000-0000-000068020000}"/>
    <cellStyle name="_수 량 연화.내감_자재집계표(무릉소공원)_공종별수량산출(확장공사)_토공집계표" xfId="2831" xr:uid="{00000000-0005-0000-0000-000069020000}"/>
    <cellStyle name="_수 량 연화.내감_자재집계표(무릉소공원)_공종별수량산출(확장공사)_토공집계표_공종별수량산출(경주축구공원-광장)" xfId="2832" xr:uid="{00000000-0005-0000-0000-00006A020000}"/>
    <cellStyle name="_수 량 연화.내감_자재집계표(무릉소공원)_공종별수량산출(확장공사)_토공집계표_공종별수량산출(형곡롤러블레이드장)200602" xfId="2833" xr:uid="{00000000-0005-0000-0000-00006B020000}"/>
    <cellStyle name="_수 량 연화.내감_자재집계표(무릉소공원)_공종별수량산출(확장공사)_토공집계표_대수촌-공종별수량산출(신라왕경숲)" xfId="2834" xr:uid="{00000000-0005-0000-0000-00006C020000}"/>
    <cellStyle name="_수 량 연화.내감_자재집계표(무릉소공원)_공종별수량산출(확장공사x).xls" xfId="2835" xr:uid="{00000000-0005-0000-0000-00006D020000}"/>
    <cellStyle name="_수 량 연화.내감_자재집계표(무릉소공원)_공종별수량산출(확장공사x).xls_공종별수량산출(경주축구공원-광장)" xfId="2836" xr:uid="{00000000-0005-0000-0000-00006E020000}"/>
    <cellStyle name="_수 량 연화.내감_자재집계표(무릉소공원)_공종별수량산출(확장공사x).xls_공종별수량산출(상모제8어린이)" xfId="2837" xr:uid="{00000000-0005-0000-0000-00006F020000}"/>
    <cellStyle name="_수 량 연화.내감_자재집계표(무릉소공원)_공종별수량산출(확장공사x).xls_공종별수량산출(상모제8어린이)_공종별수량산출(경주축구공원-광장)" xfId="2838" xr:uid="{00000000-0005-0000-0000-000070020000}"/>
    <cellStyle name="_수 량 연화.내감_자재집계표(무릉소공원)_공종별수량산출(확장공사x).xls_공종별수량산출(상모제8어린이)_공종별수량산출(형곡롤러블레이드장)200602" xfId="2839" xr:uid="{00000000-0005-0000-0000-000071020000}"/>
    <cellStyle name="_수 량 연화.내감_자재집계표(무릉소공원)_공종별수량산출(확장공사x).xls_공종별수량산출(상모제8어린이)_대수촌-공종별수량산출(신라왕경숲)" xfId="2840" xr:uid="{00000000-0005-0000-0000-000072020000}"/>
    <cellStyle name="_수 량 연화.내감_자재집계표(무릉소공원)_공종별수량산출(확장공사x).xls_공종별수량산출(형곡롤러블레이드장)200602" xfId="2841" xr:uid="{00000000-0005-0000-0000-000073020000}"/>
    <cellStyle name="_수 량 연화.내감_자재집계표(무릉소공원)_공종별수량산출(확장공사x).xls_대수촌-공종별수량산출(신라왕경숲)" xfId="2842" xr:uid="{00000000-0005-0000-0000-000074020000}"/>
    <cellStyle name="_수 량 연화.내감_자재집계표(무릉소공원)_공종별수량산출(확장공사x).xls_토공집계표" xfId="2843" xr:uid="{00000000-0005-0000-0000-000075020000}"/>
    <cellStyle name="_수 량 연화.내감_자재집계표(무릉소공원)_공종별수량산출(확장공사x).xls_토공집계표_공종별수량산출(경주축구공원-광장)" xfId="2844" xr:uid="{00000000-0005-0000-0000-000076020000}"/>
    <cellStyle name="_수 량 연화.내감_자재집계표(무릉소공원)_공종별수량산출(확장공사x).xls_토공집계표_공종별수량산출(형곡롤러블레이드장)200602" xfId="2845" xr:uid="{00000000-0005-0000-0000-000077020000}"/>
    <cellStyle name="_수 량 연화.내감_자재집계표(무릉소공원)_공종별수량산출(확장공사x).xls_토공집계표_대수촌-공종별수량산출(신라왕경숲)" xfId="2846" xr:uid="{00000000-0005-0000-0000-000078020000}"/>
    <cellStyle name="_수 량 연화.내감_자재집계표(무릉소공원)_공종별수량산출(황금수도시설주변)-2차분" xfId="2847" xr:uid="{00000000-0005-0000-0000-000079020000}"/>
    <cellStyle name="_수 량 연화.내감_자재집계표(무릉소공원)_공종별수량산출(황금수도시설주변)-2차분_공종별수량산출(경주축구공원-광장)" xfId="2848" xr:uid="{00000000-0005-0000-0000-00007A020000}"/>
    <cellStyle name="_수 량 연화.내감_자재집계표(무릉소공원)_공종별수량산출(황금수도시설주변)-2차분_공종별수량산출(형곡롤러블레이드장)200602" xfId="2849" xr:uid="{00000000-0005-0000-0000-00007B020000}"/>
    <cellStyle name="_수 량 연화.내감_자재집계표(무릉소공원)_공종별수량산출(황금수도시설주변)-2차분_대수촌-공종별수량산출(신라왕경숲)" xfId="2850" xr:uid="{00000000-0005-0000-0000-00007C020000}"/>
    <cellStyle name="_수 량 연화.내감_자재집계표(무릉소공원)_공종별수량산출(황금수도시설주변)-총괄분" xfId="2851" xr:uid="{00000000-0005-0000-0000-00007D020000}"/>
    <cellStyle name="_수 량 연화.내감_자재집계표(무릉소공원)_공종별수량산출(황금수도시설주변)-총괄분_공종별수량산출(경주축구공원-광장)" xfId="2852" xr:uid="{00000000-0005-0000-0000-00007E020000}"/>
    <cellStyle name="_수 량 연화.내감_자재집계표(무릉소공원)_공종별수량산출(황금수도시설주변)-총괄분_공종별수량산출(형곡롤러블레이드장)200602" xfId="2853" xr:uid="{00000000-0005-0000-0000-00007F020000}"/>
    <cellStyle name="_수 량 연화.내감_자재집계표(무릉소공원)_공종별수량산출(황금수도시설주변)-총괄분_대수촌-공종별수량산출(신라왕경숲)" xfId="2854" xr:uid="{00000000-0005-0000-0000-000080020000}"/>
    <cellStyle name="_수 량 연화.내감_자재집계표(무릉소공원)_공종별수량산출_공종별수량산출(경주축구공원-광장)" xfId="2855" xr:uid="{00000000-0005-0000-0000-000081020000}"/>
    <cellStyle name="_수 량 연화.내감_자재집계표(무릉소공원)_공종별수량산출_공종별수량산출(상모제8어린이)" xfId="2856" xr:uid="{00000000-0005-0000-0000-000082020000}"/>
    <cellStyle name="_수 량 연화.내감_자재집계표(무릉소공원)_공종별수량산출_공종별수량산출(상모제8어린이)_공종별수량산출(경주축구공원-광장)" xfId="2857" xr:uid="{00000000-0005-0000-0000-000083020000}"/>
    <cellStyle name="_수 량 연화.내감_자재집계표(무릉소공원)_공종별수량산출_공종별수량산출(상모제8어린이)_공종별수량산출(형곡롤러블레이드장)200602" xfId="2858" xr:uid="{00000000-0005-0000-0000-000084020000}"/>
    <cellStyle name="_수 량 연화.내감_자재집계표(무릉소공원)_공종별수량산출_공종별수량산출(상모제8어린이)_대수촌-공종별수량산출(신라왕경숲)" xfId="2859" xr:uid="{00000000-0005-0000-0000-000085020000}"/>
    <cellStyle name="_수 량 연화.내감_자재집계표(무릉소공원)_공종별수량산출_공종별수량산출(형곡롤러블레이드장)200602" xfId="2860" xr:uid="{00000000-0005-0000-0000-000086020000}"/>
    <cellStyle name="_수 량 연화.내감_자재집계표(무릉소공원)_공종별수량산출_대수촌-공종별수량산출(신라왕경숲)" xfId="2861" xr:uid="{00000000-0005-0000-0000-000087020000}"/>
    <cellStyle name="_수 량 연화.내감_자재집계표(무릉소공원)_공종별수량산출_토공집계표" xfId="2862" xr:uid="{00000000-0005-0000-0000-000088020000}"/>
    <cellStyle name="_수 량 연화.내감_자재집계표(무릉소공원)_공종별수량산출_토공집계표_공종별수량산출(경주축구공원-광장)" xfId="2863" xr:uid="{00000000-0005-0000-0000-000089020000}"/>
    <cellStyle name="_수 량 연화.내감_자재집계표(무릉소공원)_공종별수량산출_토공집계표_공종별수량산출(형곡롤러블레이드장)200602" xfId="2864" xr:uid="{00000000-0005-0000-0000-00008A020000}"/>
    <cellStyle name="_수 량 연화.내감_자재집계표(무릉소공원)_공종별수량산출_토공집계표_대수촌-공종별수량산출(신라왕경숲)" xfId="2865" xr:uid="{00000000-0005-0000-0000-00008B020000}"/>
    <cellStyle name="_수 량 연화.내감_자재집계표(무릉소공원)_수량산출및자재집계" xfId="2866" xr:uid="{00000000-0005-0000-0000-00008C020000}"/>
    <cellStyle name="_수 량 연화.내감_자재집계표(무릉소공원)_수량산출및자재집계_공종별수량산출(경주축구공원-광장)" xfId="2867" xr:uid="{00000000-0005-0000-0000-00008D020000}"/>
    <cellStyle name="_수 량 연화.내감_자재집계표(무릉소공원)_수량산출및자재집계_공종별수량산출(상모제8어린이)" xfId="2868" xr:uid="{00000000-0005-0000-0000-00008E020000}"/>
    <cellStyle name="_수 량 연화.내감_자재집계표(무릉소공원)_수량산출및자재집계_공종별수량산출(상모제8어린이)_공종별수량산출(경주축구공원-광장)" xfId="2869" xr:uid="{00000000-0005-0000-0000-00008F020000}"/>
    <cellStyle name="_수 량 연화.내감_자재집계표(무릉소공원)_수량산출및자재집계_공종별수량산출(상모제8어린이)_공종별수량산출(형곡롤러블레이드장)200602" xfId="2870" xr:uid="{00000000-0005-0000-0000-000090020000}"/>
    <cellStyle name="_수 량 연화.내감_자재집계표(무릉소공원)_수량산출및자재집계_공종별수량산출(상모제8어린이)_대수촌-공종별수량산출(신라왕경숲)" xfId="2871" xr:uid="{00000000-0005-0000-0000-000091020000}"/>
    <cellStyle name="_수 량 연화.내감_자재집계표(무릉소공원)_수량산출및자재집계_공종별수량산출(형곡롤러블레이드장)200602" xfId="2872" xr:uid="{00000000-0005-0000-0000-000092020000}"/>
    <cellStyle name="_수 량 연화.내감_자재집계표(무릉소공원)_수량산출및자재집계_대수촌-공종별수량산출(신라왕경숲)" xfId="2873" xr:uid="{00000000-0005-0000-0000-000093020000}"/>
    <cellStyle name="_수 량 연화.내감_자재집계표(무릉소공원)_수량산출및자재집계_토공집계표" xfId="2874" xr:uid="{00000000-0005-0000-0000-000094020000}"/>
    <cellStyle name="_수 량 연화.내감_자재집계표(무릉소공원)_수량산출및자재집계_토공집계표_공종별수량산출(경주축구공원-광장)" xfId="2875" xr:uid="{00000000-0005-0000-0000-000095020000}"/>
    <cellStyle name="_수 량 연화.내감_자재집계표(무릉소공원)_수량산출및자재집계_토공집계표_공종별수량산출(형곡롤러블레이드장)200602" xfId="2876" xr:uid="{00000000-0005-0000-0000-000096020000}"/>
    <cellStyle name="_수 량 연화.내감_자재집계표(무릉소공원)_수량산출및자재집계_토공집계표_대수촌-공종별수량산출(신라왕경숲)" xfId="2877" xr:uid="{00000000-0005-0000-0000-000097020000}"/>
    <cellStyle name="_수 량 연화.내감_자재집계표(무릉소공원)_자재집계표" xfId="2878" xr:uid="{00000000-0005-0000-0000-000098020000}"/>
    <cellStyle name="_수 량 연화.내감_자재집계표(무릉소공원)_자재집계표(아사어린이공원)" xfId="2879" xr:uid="{00000000-0005-0000-0000-000099020000}"/>
    <cellStyle name="_수 량 연화.내감_자재집계표(무릉소공원)_자재집계표(아사어린이공원)_공종별수량산출(경주축구공원-광장)" xfId="2880" xr:uid="{00000000-0005-0000-0000-00009A020000}"/>
    <cellStyle name="_수 량 연화.내감_자재집계표(무릉소공원)_자재집계표(아사어린이공원)_공종별수량산출(상모제8어린이)" xfId="2881" xr:uid="{00000000-0005-0000-0000-00009B020000}"/>
    <cellStyle name="_수 량 연화.내감_자재집계표(무릉소공원)_자재집계표(아사어린이공원)_공종별수량산출(상모제8어린이)_공종별수량산출(경주축구공원-광장)" xfId="2882" xr:uid="{00000000-0005-0000-0000-00009C020000}"/>
    <cellStyle name="_수 량 연화.내감_자재집계표(무릉소공원)_자재집계표(아사어린이공원)_공종별수량산출(상모제8어린이)_공종별수량산출(형곡롤러블레이드장)200602" xfId="2883" xr:uid="{00000000-0005-0000-0000-00009D020000}"/>
    <cellStyle name="_수 량 연화.내감_자재집계표(무릉소공원)_자재집계표(아사어린이공원)_공종별수량산출(상모제8어린이)_대수촌-공종별수량산출(신라왕경숲)" xfId="2884" xr:uid="{00000000-0005-0000-0000-00009E020000}"/>
    <cellStyle name="_수 량 연화.내감_자재집계표(무릉소공원)_자재집계표(아사어린이공원)_공종별수량산출(형곡롤러블레이드장)200602" xfId="2885" xr:uid="{00000000-0005-0000-0000-00009F020000}"/>
    <cellStyle name="_수 량 연화.내감_자재집계표(무릉소공원)_자재집계표(아사어린이공원)_대수촌-공종별수량산출(신라왕경숲)" xfId="2886" xr:uid="{00000000-0005-0000-0000-0000A0020000}"/>
    <cellStyle name="_수 량 연화.내감_자재집계표(무릉소공원)_자재집계표(아사어린이공원)_토공집계표" xfId="2887" xr:uid="{00000000-0005-0000-0000-0000A1020000}"/>
    <cellStyle name="_수 량 연화.내감_자재집계표(무릉소공원)_자재집계표(아사어린이공원)_토공집계표_공종별수량산출(경주축구공원-광장)" xfId="2888" xr:uid="{00000000-0005-0000-0000-0000A2020000}"/>
    <cellStyle name="_수 량 연화.내감_자재집계표(무릉소공원)_자재집계표(아사어린이공원)_토공집계표_공종별수량산출(형곡롤러블레이드장)200602" xfId="2889" xr:uid="{00000000-0005-0000-0000-0000A3020000}"/>
    <cellStyle name="_수 량 연화.내감_자재집계표(무릉소공원)_자재집계표(아사어린이공원)_토공집계표_대수촌-공종별수량산출(신라왕경숲)" xfId="2890" xr:uid="{00000000-0005-0000-0000-0000A4020000}"/>
    <cellStyle name="_수 량 연화.내감_자재집계표(무릉소공원)_자재집계표_공종별수량산출(경주축구공원-광장)" xfId="2891" xr:uid="{00000000-0005-0000-0000-0000A5020000}"/>
    <cellStyle name="_수 량 연화.내감_자재집계표(무릉소공원)_자재집계표_공종별수량산출(상모제8어린이)" xfId="2892" xr:uid="{00000000-0005-0000-0000-0000A6020000}"/>
    <cellStyle name="_수 량 연화.내감_자재집계표(무릉소공원)_자재집계표_공종별수량산출(상모제8어린이)_공종별수량산출(경주축구공원-광장)" xfId="2893" xr:uid="{00000000-0005-0000-0000-0000A7020000}"/>
    <cellStyle name="_수 량 연화.내감_자재집계표(무릉소공원)_자재집계표_공종별수량산출(상모제8어린이)_공종별수량산출(형곡롤러블레이드장)200602" xfId="2894" xr:uid="{00000000-0005-0000-0000-0000A8020000}"/>
    <cellStyle name="_수 량 연화.내감_자재집계표(무릉소공원)_자재집계표_공종별수량산출(상모제8어린이)_대수촌-공종별수량산출(신라왕경숲)" xfId="2895" xr:uid="{00000000-0005-0000-0000-0000A9020000}"/>
    <cellStyle name="_수 량 연화.내감_자재집계표(무릉소공원)_자재집계표_공종별수량산출(형곡롤러블레이드장)200602" xfId="2896" xr:uid="{00000000-0005-0000-0000-0000AA020000}"/>
    <cellStyle name="_수 량 연화.내감_자재집계표(무릉소공원)_자재집계표_대수촌-공종별수량산출(신라왕경숲)" xfId="2897" xr:uid="{00000000-0005-0000-0000-0000AB020000}"/>
    <cellStyle name="_수 량 연화.내감_자재집계표(무릉소공원)_자재집계표_토공집계표" xfId="2898" xr:uid="{00000000-0005-0000-0000-0000AC020000}"/>
    <cellStyle name="_수 량 연화.내감_자재집계표(무릉소공원)_자재집계표_토공집계표_공종별수량산출(경주축구공원-광장)" xfId="2899" xr:uid="{00000000-0005-0000-0000-0000AD020000}"/>
    <cellStyle name="_수 량 연화.내감_자재집계표(무릉소공원)_자재집계표_토공집계표_공종별수량산출(형곡롤러블레이드장)200602" xfId="2900" xr:uid="{00000000-0005-0000-0000-0000AE020000}"/>
    <cellStyle name="_수 량 연화.내감_자재집계표(무릉소공원)_자재집계표_토공집계표_대수촌-공종별수량산출(신라왕경숲)" xfId="2901" xr:uid="{00000000-0005-0000-0000-0000AF020000}"/>
    <cellStyle name="_수 량 연화.내감_자재집계표_공종별수량산출" xfId="2902" xr:uid="{00000000-0005-0000-0000-0000B0020000}"/>
    <cellStyle name="_수 량 연화.내감_자재집계표_공종별수량산출(게이트볼장주변시민공원)" xfId="2903" xr:uid="{00000000-0005-0000-0000-0000B1020000}"/>
    <cellStyle name="_수 량 연화.내감_자재집계표_공종별수량산출(게이트볼장주변시민공원)_공종별수량산출(경주축구공원-광장)" xfId="2904" xr:uid="{00000000-0005-0000-0000-0000B2020000}"/>
    <cellStyle name="_수 량 연화.내감_자재집계표_공종별수량산출(게이트볼장주변시민공원)_대수촌-공종별수량산출(신라왕경숲)" xfId="2905" xr:uid="{00000000-0005-0000-0000-0000B3020000}"/>
    <cellStyle name="_수 량 연화.내감_자재집계표_공종별수량산출(봉곡도서관)" xfId="2906" xr:uid="{00000000-0005-0000-0000-0000B4020000}"/>
    <cellStyle name="_수 량 연화.내감_자재집계표_공종별수량산출(봉곡도서관)_공종별수량산출(경주축구공원-광장)" xfId="2907" xr:uid="{00000000-0005-0000-0000-0000B5020000}"/>
    <cellStyle name="_수 량 연화.내감_자재집계표_공종별수량산출(봉곡도서관)_공종별수량산출(형곡롤러블레이드장)200602" xfId="2908" xr:uid="{00000000-0005-0000-0000-0000B6020000}"/>
    <cellStyle name="_수 량 연화.내감_자재집계표_공종별수량산출(봉곡도서관)_대수촌-공종별수량산출(신라왕경숲)" xfId="2909" xr:uid="{00000000-0005-0000-0000-0000B7020000}"/>
    <cellStyle name="_수 량 연화.내감_자재집계표_공종별수량산출(봉곡도서관)-2차분" xfId="2910" xr:uid="{00000000-0005-0000-0000-0000B8020000}"/>
    <cellStyle name="_수 량 연화.내감_자재집계표_공종별수량산출(봉곡도서관)-2차분_공종별수량산출(경주축구공원-광장)" xfId="2911" xr:uid="{00000000-0005-0000-0000-0000B9020000}"/>
    <cellStyle name="_수 량 연화.내감_자재집계표_공종별수량산출(봉곡도서관)-2차분_공종별수량산출(형곡롤러블레이드장)200602" xfId="2912" xr:uid="{00000000-0005-0000-0000-0000BA020000}"/>
    <cellStyle name="_수 량 연화.내감_자재집계표_공종별수량산출(봉곡도서관)-2차분_대수촌-공종별수량산출(신라왕경숲)" xfId="2913" xr:uid="{00000000-0005-0000-0000-0000BB020000}"/>
    <cellStyle name="_수 량 연화.내감_자재집계표_공종별수량산출(봉곡도서관)-총괄" xfId="2914" xr:uid="{00000000-0005-0000-0000-0000BC020000}"/>
    <cellStyle name="_수 량 연화.내감_자재집계표_공종별수량산출(봉곡도서관)-총괄_공종별수량산출(경주축구공원-광장)" xfId="2915" xr:uid="{00000000-0005-0000-0000-0000BD020000}"/>
    <cellStyle name="_수 량 연화.내감_자재집계표_공종별수량산출(봉곡도서관)-총괄_공종별수량산출(형곡롤러블레이드장)200602" xfId="2916" xr:uid="{00000000-0005-0000-0000-0000BE020000}"/>
    <cellStyle name="_수 량 연화.내감_자재집계표_공종별수량산출(봉곡도서관)-총괄_대수촌-공종별수량산출(신라왕경숲)" xfId="2917" xr:uid="{00000000-0005-0000-0000-0000BF020000}"/>
    <cellStyle name="_수 량 연화.내감_자재집계표_공종별수량산출(사동게이트볼장)" xfId="2918" xr:uid="{00000000-0005-0000-0000-0000C0020000}"/>
    <cellStyle name="_수 량 연화.내감_자재집계표_공종별수량산출(사동게이트볼장)_공종별수량산출(경주축구공원-광장)" xfId="2919" xr:uid="{00000000-0005-0000-0000-0000C1020000}"/>
    <cellStyle name="_수 량 연화.내감_자재집계표_공종별수량산출(사동게이트볼장)_대수촌-공종별수량산출(신라왕경숲)" xfId="2920" xr:uid="{00000000-0005-0000-0000-0000C2020000}"/>
    <cellStyle name="_수 량 연화.내감_자재집계표_공종별수량산출(신평1)" xfId="2921" xr:uid="{00000000-0005-0000-0000-0000C3020000}"/>
    <cellStyle name="_수 량 연화.내감_자재집계표_공종별수량산출(신평1)_공종별수량산출(경주축구공원-광장)" xfId="2922" xr:uid="{00000000-0005-0000-0000-0000C4020000}"/>
    <cellStyle name="_수 량 연화.내감_자재집계표_공종별수량산출(신평1)_공종별수량산출(상모제8어린이)" xfId="2923" xr:uid="{00000000-0005-0000-0000-0000C5020000}"/>
    <cellStyle name="_수 량 연화.내감_자재집계표_공종별수량산출(신평1)_공종별수량산출(상모제8어린이)_공종별수량산출(경주축구공원-광장)" xfId="2924" xr:uid="{00000000-0005-0000-0000-0000C6020000}"/>
    <cellStyle name="_수 량 연화.내감_자재집계표_공종별수량산출(신평1)_공종별수량산출(상모제8어린이)_공종별수량산출(형곡롤러블레이드장)200602" xfId="2925" xr:uid="{00000000-0005-0000-0000-0000C7020000}"/>
    <cellStyle name="_수 량 연화.내감_자재집계표_공종별수량산출(신평1)_공종별수량산출(상모제8어린이)_대수촌-공종별수량산출(신라왕경숲)" xfId="2926" xr:uid="{00000000-0005-0000-0000-0000C8020000}"/>
    <cellStyle name="_수 량 연화.내감_자재집계표_공종별수량산출(신평1)_공종별수량산출(형곡롤러블레이드장)200602" xfId="2927" xr:uid="{00000000-0005-0000-0000-0000C9020000}"/>
    <cellStyle name="_수 량 연화.내감_자재집계표_공종별수량산출(신평1)_대수촌-공종별수량산출(신라왕경숲)" xfId="2928" xr:uid="{00000000-0005-0000-0000-0000CA020000}"/>
    <cellStyle name="_수 량 연화.내감_자재집계표_공종별수량산출(신평1)_토공집계표" xfId="2929" xr:uid="{00000000-0005-0000-0000-0000CB020000}"/>
    <cellStyle name="_수 량 연화.내감_자재집계표_공종별수량산출(신평1)_토공집계표_공종별수량산출(경주축구공원-광장)" xfId="2930" xr:uid="{00000000-0005-0000-0000-0000CC020000}"/>
    <cellStyle name="_수 량 연화.내감_자재집계표_공종별수량산출(신평1)_토공집계표_공종별수량산출(형곡롤러블레이드장)200602" xfId="2931" xr:uid="{00000000-0005-0000-0000-0000CD020000}"/>
    <cellStyle name="_수 량 연화.내감_자재집계표_공종별수량산출(신평1)_토공집계표_대수촌-공종별수량산출(신라왕경숲)" xfId="2932" xr:uid="{00000000-0005-0000-0000-0000CE020000}"/>
    <cellStyle name="_수 량 연화.내감_자재집계표_공종별수량산출(신평1동주민쉼터)" xfId="2933" xr:uid="{00000000-0005-0000-0000-0000CF020000}"/>
    <cellStyle name="_수 량 연화.내감_자재집계표_공종별수량산출(신평1동주민쉼터)_공종별수량산출(경주축구공원-광장)" xfId="2934" xr:uid="{00000000-0005-0000-0000-0000D0020000}"/>
    <cellStyle name="_수 량 연화.내감_자재집계표_공종별수량산출(신평1동주민쉼터)_공종별수량산출(형곡롤러블레이드장)200602" xfId="2935" xr:uid="{00000000-0005-0000-0000-0000D1020000}"/>
    <cellStyle name="_수 량 연화.내감_자재집계표_공종별수량산출(신평1동주민쉼터)_대수촌-공종별수량산출(신라왕경숲)" xfId="2936" xr:uid="{00000000-0005-0000-0000-0000D2020000}"/>
    <cellStyle name="_수 량 연화.내감_자재집계표_공종별수량산출(어린이공원 리모델링공사)-수정" xfId="2937" xr:uid="{00000000-0005-0000-0000-0000D3020000}"/>
    <cellStyle name="_수 량 연화.내감_자재집계표_공종별수량산출(어린이공원 리모델링공사)-수정_공종별수량산출(경주축구공원-광장)" xfId="2938" xr:uid="{00000000-0005-0000-0000-0000D4020000}"/>
    <cellStyle name="_수 량 연화.내감_자재집계표_공종별수량산출(어린이공원 리모델링공사)-수정_대수촌-공종별수량산출(신라왕경숲)" xfId="2939" xr:uid="{00000000-0005-0000-0000-0000D5020000}"/>
    <cellStyle name="_수 량 연화.내감_자재집계표_공종별수량산출(오태)" xfId="2940" xr:uid="{00000000-0005-0000-0000-0000D6020000}"/>
    <cellStyle name="_수 량 연화.내감_자재집계표_공종별수량산출(오태).xls" xfId="2941" xr:uid="{00000000-0005-0000-0000-0000D7020000}"/>
    <cellStyle name="_수 량 연화.내감_자재집계표_공종별수량산출(오태).xls_공종별수량산출(경주축구공원-광장)" xfId="2942" xr:uid="{00000000-0005-0000-0000-0000D8020000}"/>
    <cellStyle name="_수 량 연화.내감_자재집계표_공종별수량산출(오태).xls_공종별수량산출(상모제8어린이)" xfId="2943" xr:uid="{00000000-0005-0000-0000-0000D9020000}"/>
    <cellStyle name="_수 량 연화.내감_자재집계표_공종별수량산출(오태).xls_공종별수량산출(상모제8어린이)_공종별수량산출(경주축구공원-광장)" xfId="2944" xr:uid="{00000000-0005-0000-0000-0000DA020000}"/>
    <cellStyle name="_수 량 연화.내감_자재집계표_공종별수량산출(오태).xls_공종별수량산출(상모제8어린이)_공종별수량산출(형곡롤러블레이드장)200602" xfId="2945" xr:uid="{00000000-0005-0000-0000-0000DB020000}"/>
    <cellStyle name="_수 량 연화.내감_자재집계표_공종별수량산출(오태).xls_공종별수량산출(상모제8어린이)_대수촌-공종별수량산출(신라왕경숲)" xfId="2946" xr:uid="{00000000-0005-0000-0000-0000DC020000}"/>
    <cellStyle name="_수 량 연화.내감_자재집계표_공종별수량산출(오태).xls_공종별수량산출(형곡롤러블레이드장)200602" xfId="2947" xr:uid="{00000000-0005-0000-0000-0000DD020000}"/>
    <cellStyle name="_수 량 연화.내감_자재집계표_공종별수량산출(오태).xls_대수촌-공종별수량산출(신라왕경숲)" xfId="2948" xr:uid="{00000000-0005-0000-0000-0000DE020000}"/>
    <cellStyle name="_수 량 연화.내감_자재집계표_공종별수량산출(오태).xls_토공집계표" xfId="2949" xr:uid="{00000000-0005-0000-0000-0000DF020000}"/>
    <cellStyle name="_수 량 연화.내감_자재집계표_공종별수량산출(오태).xls_토공집계표_공종별수량산출(경주축구공원-광장)" xfId="2950" xr:uid="{00000000-0005-0000-0000-0000E0020000}"/>
    <cellStyle name="_수 량 연화.내감_자재집계표_공종별수량산출(오태).xls_토공집계표_공종별수량산출(형곡롤러블레이드장)200602" xfId="2951" xr:uid="{00000000-0005-0000-0000-0000E1020000}"/>
    <cellStyle name="_수 량 연화.내감_자재집계표_공종별수량산출(오태).xls_토공집계표_대수촌-공종별수량산출(신라왕경숲)" xfId="2952" xr:uid="{00000000-0005-0000-0000-0000E2020000}"/>
    <cellStyle name="_수 량 연화.내감_자재집계표_공종별수량산출(오태)_공종별수량산출(경주축구공원-광장)" xfId="2953" xr:uid="{00000000-0005-0000-0000-0000E3020000}"/>
    <cellStyle name="_수 량 연화.내감_자재집계표_공종별수량산출(오태)_공종별수량산출(상모제8어린이)" xfId="2954" xr:uid="{00000000-0005-0000-0000-0000E4020000}"/>
    <cellStyle name="_수 량 연화.내감_자재집계표_공종별수량산출(오태)_공종별수량산출(상모제8어린이)_공종별수량산출(경주축구공원-광장)" xfId="2955" xr:uid="{00000000-0005-0000-0000-0000E5020000}"/>
    <cellStyle name="_수 량 연화.내감_자재집계표_공종별수량산출(오태)_공종별수량산출(상모제8어린이)_공종별수량산출(형곡롤러블레이드장)200602" xfId="2956" xr:uid="{00000000-0005-0000-0000-0000E6020000}"/>
    <cellStyle name="_수 량 연화.내감_자재집계표_공종별수량산출(오태)_공종별수량산출(상모제8어린이)_대수촌-공종별수량산출(신라왕경숲)" xfId="2957" xr:uid="{00000000-0005-0000-0000-0000E7020000}"/>
    <cellStyle name="_수 량 연화.내감_자재집계표_공종별수량산출(오태)_공종별수량산출(형곡롤러블레이드장)200602" xfId="2958" xr:uid="{00000000-0005-0000-0000-0000E8020000}"/>
    <cellStyle name="_수 량 연화.내감_자재집계표_공종별수량산출(오태)_대수촌-공종별수량산출(신라왕경숲)" xfId="2959" xr:uid="{00000000-0005-0000-0000-0000E9020000}"/>
    <cellStyle name="_수 량 연화.내감_자재집계표_공종별수량산출(오태)_토공집계표" xfId="2960" xr:uid="{00000000-0005-0000-0000-0000EA020000}"/>
    <cellStyle name="_수 량 연화.내감_자재집계표_공종별수량산출(오태)_토공집계표_공종별수량산출(경주축구공원-광장)" xfId="2961" xr:uid="{00000000-0005-0000-0000-0000EB020000}"/>
    <cellStyle name="_수 량 연화.내감_자재집계표_공종별수량산출(오태)_토공집계표_공종별수량산출(형곡롤러블레이드장)200602" xfId="2962" xr:uid="{00000000-0005-0000-0000-0000EC020000}"/>
    <cellStyle name="_수 량 연화.내감_자재집계표_공종별수량산출(오태)_토공집계표_대수촌-공종별수량산출(신라왕경숲)" xfId="2963" xr:uid="{00000000-0005-0000-0000-0000ED020000}"/>
    <cellStyle name="_수 량 연화.내감_자재집계표_공종별수량산출(오태제1어린이)" xfId="2964" xr:uid="{00000000-0005-0000-0000-0000EE020000}"/>
    <cellStyle name="_수 량 연화.내감_자재집계표_공종별수량산출(오태제1어린이)_공종별수량산출(경주축구공원-광장)" xfId="2965" xr:uid="{00000000-0005-0000-0000-0000EF020000}"/>
    <cellStyle name="_수 량 연화.내감_자재집계표_공종별수량산출(오태제1어린이)_대수촌-공종별수량산출(신라왕경숲)" xfId="2966" xr:uid="{00000000-0005-0000-0000-0000F0020000}"/>
    <cellStyle name="_수 량 연화.내감_자재집계표_공종별수량산출(왕산기념공원)-총괄분" xfId="2967" xr:uid="{00000000-0005-0000-0000-0000F1020000}"/>
    <cellStyle name="_수 량 연화.내감_자재집계표_공종별수량산출(왕산기념공원)-총괄분_공종별수량산출(경주축구공원-광장)" xfId="2968" xr:uid="{00000000-0005-0000-0000-0000F2020000}"/>
    <cellStyle name="_수 량 연화.내감_자재집계표_공종별수량산출(왕산기념공원)-총괄분_공종별수량산출(형곡롤러블레이드장)200602" xfId="2969" xr:uid="{00000000-0005-0000-0000-0000F3020000}"/>
    <cellStyle name="_수 량 연화.내감_자재집계표_공종별수량산출(왕산기념공원)-총괄분_대수촌-공종별수량산출(신라왕경숲)" xfId="2970" xr:uid="{00000000-0005-0000-0000-0000F4020000}"/>
    <cellStyle name="_수 량 연화.내감_자재집계표_공종별수량산출(형곡롤러블레이드장)" xfId="2971" xr:uid="{00000000-0005-0000-0000-0000F5020000}"/>
    <cellStyle name="_수 량 연화.내감_자재집계표_공종별수량산출(형곡롤러블레이드장)-수정" xfId="2972" xr:uid="{00000000-0005-0000-0000-0000F6020000}"/>
    <cellStyle name="_수 량 연화.내감_자재집계표_공종별수량산출(확장공사)" xfId="2973" xr:uid="{00000000-0005-0000-0000-0000F7020000}"/>
    <cellStyle name="_수 량 연화.내감_자재집계표_공종별수량산출(확장공사)_공종별수량산출(경주축구공원-광장)" xfId="2974" xr:uid="{00000000-0005-0000-0000-0000F8020000}"/>
    <cellStyle name="_수 량 연화.내감_자재집계표_공종별수량산출(확장공사)_공종별수량산출(상모제8어린이)" xfId="2975" xr:uid="{00000000-0005-0000-0000-0000F9020000}"/>
    <cellStyle name="_수 량 연화.내감_자재집계표_공종별수량산출(확장공사)_공종별수량산출(상모제8어린이)_공종별수량산출(경주축구공원-광장)" xfId="2976" xr:uid="{00000000-0005-0000-0000-0000FA020000}"/>
    <cellStyle name="_수 량 연화.내감_자재집계표_공종별수량산출(확장공사)_공종별수량산출(상모제8어린이)_공종별수량산출(형곡롤러블레이드장)200602" xfId="2977" xr:uid="{00000000-0005-0000-0000-0000FB020000}"/>
    <cellStyle name="_수 량 연화.내감_자재집계표_공종별수량산출(확장공사)_공종별수량산출(상모제8어린이)_대수촌-공종별수량산출(신라왕경숲)" xfId="2978" xr:uid="{00000000-0005-0000-0000-0000FC020000}"/>
    <cellStyle name="_수 량 연화.내감_자재집계표_공종별수량산출(확장공사)_공종별수량산출(형곡롤러블레이드장)200602" xfId="2979" xr:uid="{00000000-0005-0000-0000-0000FD020000}"/>
    <cellStyle name="_수 량 연화.내감_자재집계표_공종별수량산출(확장공사)_대수촌-공종별수량산출(신라왕경숲)" xfId="2980" xr:uid="{00000000-0005-0000-0000-0000FE020000}"/>
    <cellStyle name="_수 량 연화.내감_자재집계표_공종별수량산출(확장공사)_토공집계표" xfId="2981" xr:uid="{00000000-0005-0000-0000-0000FF020000}"/>
    <cellStyle name="_수 량 연화.내감_자재집계표_공종별수량산출(확장공사)_토공집계표_공종별수량산출(경주축구공원-광장)" xfId="2982" xr:uid="{00000000-0005-0000-0000-000000030000}"/>
    <cellStyle name="_수 량 연화.내감_자재집계표_공종별수량산출(확장공사)_토공집계표_공종별수량산출(형곡롤러블레이드장)200602" xfId="2983" xr:uid="{00000000-0005-0000-0000-000001030000}"/>
    <cellStyle name="_수 량 연화.내감_자재집계표_공종별수량산출(확장공사)_토공집계표_대수촌-공종별수량산출(신라왕경숲)" xfId="2984" xr:uid="{00000000-0005-0000-0000-000002030000}"/>
    <cellStyle name="_수 량 연화.내감_자재집계표_공종별수량산출(확장공사x).xls" xfId="2985" xr:uid="{00000000-0005-0000-0000-000003030000}"/>
    <cellStyle name="_수 량 연화.내감_자재집계표_공종별수량산출(확장공사x).xls_공종별수량산출(경주축구공원-광장)" xfId="2986" xr:uid="{00000000-0005-0000-0000-000004030000}"/>
    <cellStyle name="_수 량 연화.내감_자재집계표_공종별수량산출(확장공사x).xls_공종별수량산출(상모제8어린이)" xfId="2987" xr:uid="{00000000-0005-0000-0000-000005030000}"/>
    <cellStyle name="_수 량 연화.내감_자재집계표_공종별수량산출(확장공사x).xls_공종별수량산출(상모제8어린이)_공종별수량산출(경주축구공원-광장)" xfId="2988" xr:uid="{00000000-0005-0000-0000-000006030000}"/>
    <cellStyle name="_수 량 연화.내감_자재집계표_공종별수량산출(확장공사x).xls_공종별수량산출(상모제8어린이)_공종별수량산출(형곡롤러블레이드장)200602" xfId="2989" xr:uid="{00000000-0005-0000-0000-000007030000}"/>
    <cellStyle name="_수 량 연화.내감_자재집계표_공종별수량산출(확장공사x).xls_공종별수량산출(상모제8어린이)_대수촌-공종별수량산출(신라왕경숲)" xfId="2990" xr:uid="{00000000-0005-0000-0000-000008030000}"/>
    <cellStyle name="_수 량 연화.내감_자재집계표_공종별수량산출(확장공사x).xls_공종별수량산출(형곡롤러블레이드장)200602" xfId="2991" xr:uid="{00000000-0005-0000-0000-000009030000}"/>
    <cellStyle name="_수 량 연화.내감_자재집계표_공종별수량산출(확장공사x).xls_대수촌-공종별수량산출(신라왕경숲)" xfId="2992" xr:uid="{00000000-0005-0000-0000-00000A030000}"/>
    <cellStyle name="_수 량 연화.내감_자재집계표_공종별수량산출(확장공사x).xls_토공집계표" xfId="2993" xr:uid="{00000000-0005-0000-0000-00000B030000}"/>
    <cellStyle name="_수 량 연화.내감_자재집계표_공종별수량산출(확장공사x).xls_토공집계표_공종별수량산출(경주축구공원-광장)" xfId="2994" xr:uid="{00000000-0005-0000-0000-00000C030000}"/>
    <cellStyle name="_수 량 연화.내감_자재집계표_공종별수량산출(확장공사x).xls_토공집계표_공종별수량산출(형곡롤러블레이드장)200602" xfId="2995" xr:uid="{00000000-0005-0000-0000-00000D030000}"/>
    <cellStyle name="_수 량 연화.내감_자재집계표_공종별수량산출(확장공사x).xls_토공집계표_대수촌-공종별수량산출(신라왕경숲)" xfId="2996" xr:uid="{00000000-0005-0000-0000-00000E030000}"/>
    <cellStyle name="_수 량 연화.내감_자재집계표_공종별수량산출(황금수도시설주변)-2차분" xfId="2997" xr:uid="{00000000-0005-0000-0000-00000F030000}"/>
    <cellStyle name="_수 량 연화.내감_자재집계표_공종별수량산출(황금수도시설주변)-2차분_공종별수량산출(경주축구공원-광장)" xfId="2998" xr:uid="{00000000-0005-0000-0000-000010030000}"/>
    <cellStyle name="_수 량 연화.내감_자재집계표_공종별수량산출(황금수도시설주변)-2차분_공종별수량산출(형곡롤러블레이드장)200602" xfId="2999" xr:uid="{00000000-0005-0000-0000-000011030000}"/>
    <cellStyle name="_수 량 연화.내감_자재집계표_공종별수량산출(황금수도시설주변)-2차분_대수촌-공종별수량산출(신라왕경숲)" xfId="3000" xr:uid="{00000000-0005-0000-0000-000012030000}"/>
    <cellStyle name="_수 량 연화.내감_자재집계표_공종별수량산출(황금수도시설주변)-총괄분" xfId="3001" xr:uid="{00000000-0005-0000-0000-000013030000}"/>
    <cellStyle name="_수 량 연화.내감_자재집계표_공종별수량산출(황금수도시설주변)-총괄분_공종별수량산출(경주축구공원-광장)" xfId="3002" xr:uid="{00000000-0005-0000-0000-000014030000}"/>
    <cellStyle name="_수 량 연화.내감_자재집계표_공종별수량산출(황금수도시설주변)-총괄분_공종별수량산출(형곡롤러블레이드장)200602" xfId="3003" xr:uid="{00000000-0005-0000-0000-000015030000}"/>
    <cellStyle name="_수 량 연화.내감_자재집계표_공종별수량산출(황금수도시설주변)-총괄분_대수촌-공종별수량산출(신라왕경숲)" xfId="3004" xr:uid="{00000000-0005-0000-0000-000016030000}"/>
    <cellStyle name="_수 량 연화.내감_자재집계표_공종별수량산출_공종별수량산출(경주축구공원-광장)" xfId="3005" xr:uid="{00000000-0005-0000-0000-000017030000}"/>
    <cellStyle name="_수 량 연화.내감_자재집계표_공종별수량산출_공종별수량산출(상모제8어린이)" xfId="3006" xr:uid="{00000000-0005-0000-0000-000018030000}"/>
    <cellStyle name="_수 량 연화.내감_자재집계표_공종별수량산출_공종별수량산출(상모제8어린이)_공종별수량산출(경주축구공원-광장)" xfId="3007" xr:uid="{00000000-0005-0000-0000-000019030000}"/>
    <cellStyle name="_수 량 연화.내감_자재집계표_공종별수량산출_공종별수량산출(상모제8어린이)_공종별수량산출(형곡롤러블레이드장)200602" xfId="3008" xr:uid="{00000000-0005-0000-0000-00001A030000}"/>
    <cellStyle name="_수 량 연화.내감_자재집계표_공종별수량산출_공종별수량산출(상모제8어린이)_대수촌-공종별수량산출(신라왕경숲)" xfId="3009" xr:uid="{00000000-0005-0000-0000-00001B030000}"/>
    <cellStyle name="_수 량 연화.내감_자재집계표_공종별수량산출_공종별수량산출(형곡롤러블레이드장)200602" xfId="3010" xr:uid="{00000000-0005-0000-0000-00001C030000}"/>
    <cellStyle name="_수 량 연화.내감_자재집계표_공종별수량산출_대수촌-공종별수량산출(신라왕경숲)" xfId="3011" xr:uid="{00000000-0005-0000-0000-00001D030000}"/>
    <cellStyle name="_수 량 연화.내감_자재집계표_공종별수량산출_토공집계표" xfId="3012" xr:uid="{00000000-0005-0000-0000-00001E030000}"/>
    <cellStyle name="_수 량 연화.내감_자재집계표_공종별수량산출_토공집계표_공종별수량산출(경주축구공원-광장)" xfId="3013" xr:uid="{00000000-0005-0000-0000-00001F030000}"/>
    <cellStyle name="_수 량 연화.내감_자재집계표_공종별수량산출_토공집계표_공종별수량산출(형곡롤러블레이드장)200602" xfId="3014" xr:uid="{00000000-0005-0000-0000-000020030000}"/>
    <cellStyle name="_수 량 연화.내감_자재집계표_공종별수량산출_토공집계표_대수촌-공종별수량산출(신라왕경숲)" xfId="3015" xr:uid="{00000000-0005-0000-0000-000021030000}"/>
    <cellStyle name="_수 량 연화.내감_자재집계표_수량산출및자재집계" xfId="3016" xr:uid="{00000000-0005-0000-0000-000022030000}"/>
    <cellStyle name="_수 량 연화.내감_자재집계표_수량산출및자재집계_공종별수량산출(경주축구공원-광장)" xfId="3017" xr:uid="{00000000-0005-0000-0000-000023030000}"/>
    <cellStyle name="_수 량 연화.내감_자재집계표_수량산출및자재집계_공종별수량산출(상모제8어린이)" xfId="3018" xr:uid="{00000000-0005-0000-0000-000024030000}"/>
    <cellStyle name="_수 량 연화.내감_자재집계표_수량산출및자재집계_공종별수량산출(상모제8어린이)_공종별수량산출(경주축구공원-광장)" xfId="3019" xr:uid="{00000000-0005-0000-0000-000025030000}"/>
    <cellStyle name="_수 량 연화.내감_자재집계표_수량산출및자재집계_공종별수량산출(상모제8어린이)_공종별수량산출(형곡롤러블레이드장)200602" xfId="3020" xr:uid="{00000000-0005-0000-0000-000026030000}"/>
    <cellStyle name="_수 량 연화.내감_자재집계표_수량산출및자재집계_공종별수량산출(상모제8어린이)_대수촌-공종별수량산출(신라왕경숲)" xfId="3021" xr:uid="{00000000-0005-0000-0000-000027030000}"/>
    <cellStyle name="_수 량 연화.내감_자재집계표_수량산출및자재집계_공종별수량산출(형곡롤러블레이드장)200602" xfId="3022" xr:uid="{00000000-0005-0000-0000-000028030000}"/>
    <cellStyle name="_수 량 연화.내감_자재집계표_수량산출및자재집계_대수촌-공종별수량산출(신라왕경숲)" xfId="3023" xr:uid="{00000000-0005-0000-0000-000029030000}"/>
    <cellStyle name="_수 량 연화.내감_자재집계표_수량산출및자재집계_토공집계표" xfId="3024" xr:uid="{00000000-0005-0000-0000-00002A030000}"/>
    <cellStyle name="_수 량 연화.내감_자재집계표_수량산출및자재집계_토공집계표_공종별수량산출(경주축구공원-광장)" xfId="3025" xr:uid="{00000000-0005-0000-0000-00002B030000}"/>
    <cellStyle name="_수 량 연화.내감_자재집계표_수량산출및자재집계_토공집계표_공종별수량산출(형곡롤러블레이드장)200602" xfId="3026" xr:uid="{00000000-0005-0000-0000-00002C030000}"/>
    <cellStyle name="_수 량 연화.내감_자재집계표_수량산출및자재집계_토공집계표_대수촌-공종별수량산출(신라왕경숲)" xfId="3027" xr:uid="{00000000-0005-0000-0000-00002D030000}"/>
    <cellStyle name="_수 량 연화.내감_자재집계표_자재집계표" xfId="3028" xr:uid="{00000000-0005-0000-0000-00002E030000}"/>
    <cellStyle name="_수 량 연화.내감_자재집계표_자재집계표(아사어린이공원)" xfId="3029" xr:uid="{00000000-0005-0000-0000-00002F030000}"/>
    <cellStyle name="_수 량 연화.내감_자재집계표_자재집계표(아사어린이공원)_공종별수량산출(경주축구공원-광장)" xfId="3030" xr:uid="{00000000-0005-0000-0000-000030030000}"/>
    <cellStyle name="_수 량 연화.내감_자재집계표_자재집계표(아사어린이공원)_공종별수량산출(상모제8어린이)" xfId="3031" xr:uid="{00000000-0005-0000-0000-000031030000}"/>
    <cellStyle name="_수 량 연화.내감_자재집계표_자재집계표(아사어린이공원)_공종별수량산출(상모제8어린이)_공종별수량산출(경주축구공원-광장)" xfId="3032" xr:uid="{00000000-0005-0000-0000-000032030000}"/>
    <cellStyle name="_수 량 연화.내감_자재집계표_자재집계표(아사어린이공원)_공종별수량산출(상모제8어린이)_공종별수량산출(형곡롤러블레이드장)200602" xfId="3033" xr:uid="{00000000-0005-0000-0000-000033030000}"/>
    <cellStyle name="_수 량 연화.내감_자재집계표_자재집계표(아사어린이공원)_공종별수량산출(상모제8어린이)_대수촌-공종별수량산출(신라왕경숲)" xfId="3034" xr:uid="{00000000-0005-0000-0000-000034030000}"/>
    <cellStyle name="_수 량 연화.내감_자재집계표_자재집계표(아사어린이공원)_공종별수량산출(형곡롤러블레이드장)200602" xfId="3035" xr:uid="{00000000-0005-0000-0000-000035030000}"/>
    <cellStyle name="_수 량 연화.내감_자재집계표_자재집계표(아사어린이공원)_대수촌-공종별수량산출(신라왕경숲)" xfId="3036" xr:uid="{00000000-0005-0000-0000-000036030000}"/>
    <cellStyle name="_수 량 연화.내감_자재집계표_자재집계표(아사어린이공원)_토공집계표" xfId="3037" xr:uid="{00000000-0005-0000-0000-000037030000}"/>
    <cellStyle name="_수 량 연화.내감_자재집계표_자재집계표(아사어린이공원)_토공집계표_공종별수량산출(경주축구공원-광장)" xfId="3038" xr:uid="{00000000-0005-0000-0000-000038030000}"/>
    <cellStyle name="_수 량 연화.내감_자재집계표_자재집계표(아사어린이공원)_토공집계표_공종별수량산출(형곡롤러블레이드장)200602" xfId="3039" xr:uid="{00000000-0005-0000-0000-000039030000}"/>
    <cellStyle name="_수 량 연화.내감_자재집계표_자재집계표(아사어린이공원)_토공집계표_대수촌-공종별수량산출(신라왕경숲)" xfId="3040" xr:uid="{00000000-0005-0000-0000-00003A030000}"/>
    <cellStyle name="_수 량 연화.내감_자재집계표_자재집계표_공종별수량산출(경주축구공원-광장)" xfId="3041" xr:uid="{00000000-0005-0000-0000-00003B030000}"/>
    <cellStyle name="_수 량 연화.내감_자재집계표_자재집계표_공종별수량산출(상모제8어린이)" xfId="3042" xr:uid="{00000000-0005-0000-0000-00003C030000}"/>
    <cellStyle name="_수 량 연화.내감_자재집계표_자재집계표_공종별수량산출(상모제8어린이)_공종별수량산출(경주축구공원-광장)" xfId="3043" xr:uid="{00000000-0005-0000-0000-00003D030000}"/>
    <cellStyle name="_수 량 연화.내감_자재집계표_자재집계표_공종별수량산출(상모제8어린이)_공종별수량산출(형곡롤러블레이드장)200602" xfId="3044" xr:uid="{00000000-0005-0000-0000-00003E030000}"/>
    <cellStyle name="_수 량 연화.내감_자재집계표_자재집계표_공종별수량산출(상모제8어린이)_대수촌-공종별수량산출(신라왕경숲)" xfId="3045" xr:uid="{00000000-0005-0000-0000-00003F030000}"/>
    <cellStyle name="_수 량 연화.내감_자재집계표_자재집계표_공종별수량산출(형곡롤러블레이드장)200602" xfId="3046" xr:uid="{00000000-0005-0000-0000-000040030000}"/>
    <cellStyle name="_수 량 연화.내감_자재집계표_자재집계표_대수촌-공종별수량산출(신라왕경숲)" xfId="3047" xr:uid="{00000000-0005-0000-0000-000041030000}"/>
    <cellStyle name="_수 량 연화.내감_자재집계표_자재집계표_토공집계표" xfId="3048" xr:uid="{00000000-0005-0000-0000-000042030000}"/>
    <cellStyle name="_수 량 연화.내감_자재집계표_자재집계표_토공집계표_공종별수량산출(경주축구공원-광장)" xfId="3049" xr:uid="{00000000-0005-0000-0000-000043030000}"/>
    <cellStyle name="_수 량 연화.내감_자재집계표_자재집계표_토공집계표_공종별수량산출(형곡롤러블레이드장)200602" xfId="3050" xr:uid="{00000000-0005-0000-0000-000044030000}"/>
    <cellStyle name="_수 량 연화.내감_자재집계표_자재집계표_토공집계표_대수촌-공종별수량산출(신라왕경숲)" xfId="3051" xr:uid="{00000000-0005-0000-0000-000045030000}"/>
    <cellStyle name="_수 량 연화.내감_토공집계표" xfId="3052" xr:uid="{00000000-0005-0000-0000-000046030000}"/>
    <cellStyle name="_수 량 연화.내감_토공집계표_공종별수량산출(경주축구공원-광장)" xfId="3053" xr:uid="{00000000-0005-0000-0000-000047030000}"/>
    <cellStyle name="_수 량 연화.내감_토공집계표_공종별수량산출(형곡롤러블레이드장)200602" xfId="3054" xr:uid="{00000000-0005-0000-0000-000048030000}"/>
    <cellStyle name="_수 량 연화.내감_토공집계표_대수촌-공종별수량산출(신라왕경숲)" xfId="3055" xr:uid="{00000000-0005-0000-0000-000049030000}"/>
    <cellStyle name="_수량산출 구눌하수도" xfId="3056" xr:uid="{00000000-0005-0000-0000-00004A030000}"/>
    <cellStyle name="_수량산출 구눌하수도_공종별수량산출(경주축구공원-광장)" xfId="3057" xr:uid="{00000000-0005-0000-0000-00004B030000}"/>
    <cellStyle name="_수량산출 구눌하수도_공종별수량산출(상모제8어린이)" xfId="3058" xr:uid="{00000000-0005-0000-0000-00004C030000}"/>
    <cellStyle name="_수량산출 구눌하수도_공종별수량산출(상모제8어린이)_공종별수량산출(경주축구공원-광장)" xfId="3059" xr:uid="{00000000-0005-0000-0000-00004D030000}"/>
    <cellStyle name="_수량산출 구눌하수도_공종별수량산출(상모제8어린이)_공종별수량산출(형곡롤러블레이드장)200602" xfId="3060" xr:uid="{00000000-0005-0000-0000-00004E030000}"/>
    <cellStyle name="_수량산출 구눌하수도_공종별수량산출(상모제8어린이)_대수촌-공종별수량산출(신라왕경숲)" xfId="3061" xr:uid="{00000000-0005-0000-0000-00004F030000}"/>
    <cellStyle name="_수량산출 구눌하수도_공종별수량산출(형곡롤러블레이드장)200602" xfId="3062" xr:uid="{00000000-0005-0000-0000-000050030000}"/>
    <cellStyle name="_수량산출 구눌하수도_대수촌-공종별수량산출(신라왕경숲)" xfId="3063" xr:uid="{00000000-0005-0000-0000-000051030000}"/>
    <cellStyle name="_수량산출 구눌하수도_자재집계표" xfId="3064" xr:uid="{00000000-0005-0000-0000-000052030000}"/>
    <cellStyle name="_수량산출 구눌하수도_자재집계표(무릉소공원)" xfId="3065" xr:uid="{00000000-0005-0000-0000-000053030000}"/>
    <cellStyle name="_수량산출 구눌하수도_자재집계표(무릉소공원)_공종별수량산출" xfId="3066" xr:uid="{00000000-0005-0000-0000-000054030000}"/>
    <cellStyle name="_수량산출 구눌하수도_자재집계표(무릉소공원)_공종별수량산출(게이트볼장주변시민공원)" xfId="3067" xr:uid="{00000000-0005-0000-0000-000055030000}"/>
    <cellStyle name="_수량산출 구눌하수도_자재집계표(무릉소공원)_공종별수량산출(게이트볼장주변시민공원)_공종별수량산출(경주축구공원-광장)" xfId="3068" xr:uid="{00000000-0005-0000-0000-000056030000}"/>
    <cellStyle name="_수량산출 구눌하수도_자재집계표(무릉소공원)_공종별수량산출(게이트볼장주변시민공원)_대수촌-공종별수량산출(신라왕경숲)" xfId="3069" xr:uid="{00000000-0005-0000-0000-000057030000}"/>
    <cellStyle name="_수량산출 구눌하수도_자재집계표(무릉소공원)_공종별수량산출(봉곡도서관)" xfId="3070" xr:uid="{00000000-0005-0000-0000-000058030000}"/>
    <cellStyle name="_수량산출 구눌하수도_자재집계표(무릉소공원)_공종별수량산출(봉곡도서관)_공종별수량산출(경주축구공원-광장)" xfId="3071" xr:uid="{00000000-0005-0000-0000-000059030000}"/>
    <cellStyle name="_수량산출 구눌하수도_자재집계표(무릉소공원)_공종별수량산출(봉곡도서관)_공종별수량산출(형곡롤러블레이드장)200602" xfId="3072" xr:uid="{00000000-0005-0000-0000-00005A030000}"/>
    <cellStyle name="_수량산출 구눌하수도_자재집계표(무릉소공원)_공종별수량산출(봉곡도서관)_대수촌-공종별수량산출(신라왕경숲)" xfId="3073" xr:uid="{00000000-0005-0000-0000-00005B030000}"/>
    <cellStyle name="_수량산출 구눌하수도_자재집계표(무릉소공원)_공종별수량산출(봉곡도서관)-2차분" xfId="3074" xr:uid="{00000000-0005-0000-0000-00005C030000}"/>
    <cellStyle name="_수량산출 구눌하수도_자재집계표(무릉소공원)_공종별수량산출(봉곡도서관)-2차분_공종별수량산출(경주축구공원-광장)" xfId="3075" xr:uid="{00000000-0005-0000-0000-00005D030000}"/>
    <cellStyle name="_수량산출 구눌하수도_자재집계표(무릉소공원)_공종별수량산출(봉곡도서관)-2차분_공종별수량산출(형곡롤러블레이드장)200602" xfId="3076" xr:uid="{00000000-0005-0000-0000-00005E030000}"/>
    <cellStyle name="_수량산출 구눌하수도_자재집계표(무릉소공원)_공종별수량산출(봉곡도서관)-2차분_대수촌-공종별수량산출(신라왕경숲)" xfId="3077" xr:uid="{00000000-0005-0000-0000-00005F030000}"/>
    <cellStyle name="_수량산출 구눌하수도_자재집계표(무릉소공원)_공종별수량산출(봉곡도서관)-총괄" xfId="3078" xr:uid="{00000000-0005-0000-0000-000060030000}"/>
    <cellStyle name="_수량산출 구눌하수도_자재집계표(무릉소공원)_공종별수량산출(봉곡도서관)-총괄_공종별수량산출(경주축구공원-광장)" xfId="3079" xr:uid="{00000000-0005-0000-0000-000061030000}"/>
    <cellStyle name="_수량산출 구눌하수도_자재집계표(무릉소공원)_공종별수량산출(봉곡도서관)-총괄_공종별수량산출(형곡롤러블레이드장)200602" xfId="3080" xr:uid="{00000000-0005-0000-0000-000062030000}"/>
    <cellStyle name="_수량산출 구눌하수도_자재집계표(무릉소공원)_공종별수량산출(봉곡도서관)-총괄_대수촌-공종별수량산출(신라왕경숲)" xfId="3081" xr:uid="{00000000-0005-0000-0000-000063030000}"/>
    <cellStyle name="_수량산출 구눌하수도_자재집계표(무릉소공원)_공종별수량산출(사동게이트볼장)" xfId="3082" xr:uid="{00000000-0005-0000-0000-000064030000}"/>
    <cellStyle name="_수량산출 구눌하수도_자재집계표(무릉소공원)_공종별수량산출(사동게이트볼장)_공종별수량산출(경주축구공원-광장)" xfId="3083" xr:uid="{00000000-0005-0000-0000-000065030000}"/>
    <cellStyle name="_수량산출 구눌하수도_자재집계표(무릉소공원)_공종별수량산출(사동게이트볼장)_대수촌-공종별수량산출(신라왕경숲)" xfId="3084" xr:uid="{00000000-0005-0000-0000-000066030000}"/>
    <cellStyle name="_수량산출 구눌하수도_자재집계표(무릉소공원)_공종별수량산출(신평1)" xfId="3085" xr:uid="{00000000-0005-0000-0000-000067030000}"/>
    <cellStyle name="_수량산출 구눌하수도_자재집계표(무릉소공원)_공종별수량산출(신평1)_공종별수량산출(경주축구공원-광장)" xfId="3086" xr:uid="{00000000-0005-0000-0000-000068030000}"/>
    <cellStyle name="_수량산출 구눌하수도_자재집계표(무릉소공원)_공종별수량산출(신평1)_공종별수량산출(상모제8어린이)" xfId="3087" xr:uid="{00000000-0005-0000-0000-000069030000}"/>
    <cellStyle name="_수량산출 구눌하수도_자재집계표(무릉소공원)_공종별수량산출(신평1)_공종별수량산출(상모제8어린이)_공종별수량산출(경주축구공원-광장)" xfId="3088" xr:uid="{00000000-0005-0000-0000-00006A030000}"/>
    <cellStyle name="_수량산출 구눌하수도_자재집계표(무릉소공원)_공종별수량산출(신평1)_공종별수량산출(상모제8어린이)_공종별수량산출(형곡롤러블레이드장)200602" xfId="3089" xr:uid="{00000000-0005-0000-0000-00006B030000}"/>
    <cellStyle name="_수량산출 구눌하수도_자재집계표(무릉소공원)_공종별수량산출(신평1)_공종별수량산출(상모제8어린이)_대수촌-공종별수량산출(신라왕경숲)" xfId="3090" xr:uid="{00000000-0005-0000-0000-00006C030000}"/>
    <cellStyle name="_수량산출 구눌하수도_자재집계표(무릉소공원)_공종별수량산출(신평1)_공종별수량산출(형곡롤러블레이드장)200602" xfId="3091" xr:uid="{00000000-0005-0000-0000-00006D030000}"/>
    <cellStyle name="_수량산출 구눌하수도_자재집계표(무릉소공원)_공종별수량산출(신평1)_대수촌-공종별수량산출(신라왕경숲)" xfId="3092" xr:uid="{00000000-0005-0000-0000-00006E030000}"/>
    <cellStyle name="_수량산출 구눌하수도_자재집계표(무릉소공원)_공종별수량산출(신평1)_토공집계표" xfId="3093" xr:uid="{00000000-0005-0000-0000-00006F030000}"/>
    <cellStyle name="_수량산출 구눌하수도_자재집계표(무릉소공원)_공종별수량산출(신평1)_토공집계표_공종별수량산출(경주축구공원-광장)" xfId="3094" xr:uid="{00000000-0005-0000-0000-000070030000}"/>
    <cellStyle name="_수량산출 구눌하수도_자재집계표(무릉소공원)_공종별수량산출(신평1)_토공집계표_공종별수량산출(형곡롤러블레이드장)200602" xfId="3095" xr:uid="{00000000-0005-0000-0000-000071030000}"/>
    <cellStyle name="_수량산출 구눌하수도_자재집계표(무릉소공원)_공종별수량산출(신평1)_토공집계표_대수촌-공종별수량산출(신라왕경숲)" xfId="3096" xr:uid="{00000000-0005-0000-0000-000072030000}"/>
    <cellStyle name="_수량산출 구눌하수도_자재집계표(무릉소공원)_공종별수량산출(신평1동주민쉼터)" xfId="3097" xr:uid="{00000000-0005-0000-0000-000073030000}"/>
    <cellStyle name="_수량산출 구눌하수도_자재집계표(무릉소공원)_공종별수량산출(신평1동주민쉼터)_공종별수량산출(경주축구공원-광장)" xfId="3098" xr:uid="{00000000-0005-0000-0000-000074030000}"/>
    <cellStyle name="_수량산출 구눌하수도_자재집계표(무릉소공원)_공종별수량산출(신평1동주민쉼터)_공종별수량산출(형곡롤러블레이드장)200602" xfId="3099" xr:uid="{00000000-0005-0000-0000-000075030000}"/>
    <cellStyle name="_수량산출 구눌하수도_자재집계표(무릉소공원)_공종별수량산출(신평1동주민쉼터)_대수촌-공종별수량산출(신라왕경숲)" xfId="3100" xr:uid="{00000000-0005-0000-0000-000076030000}"/>
    <cellStyle name="_수량산출 구눌하수도_자재집계표(무릉소공원)_공종별수량산출(어린이공원 리모델링공사)-수정" xfId="3101" xr:uid="{00000000-0005-0000-0000-000077030000}"/>
    <cellStyle name="_수량산출 구눌하수도_자재집계표(무릉소공원)_공종별수량산출(어린이공원 리모델링공사)-수정_공종별수량산출(경주축구공원-광장)" xfId="3102" xr:uid="{00000000-0005-0000-0000-000078030000}"/>
    <cellStyle name="_수량산출 구눌하수도_자재집계표(무릉소공원)_공종별수량산출(어린이공원 리모델링공사)-수정_대수촌-공종별수량산출(신라왕경숲)" xfId="3103" xr:uid="{00000000-0005-0000-0000-000079030000}"/>
    <cellStyle name="_수량산출 구눌하수도_자재집계표(무릉소공원)_공종별수량산출(오태)" xfId="3104" xr:uid="{00000000-0005-0000-0000-00007A030000}"/>
    <cellStyle name="_수량산출 구눌하수도_자재집계표(무릉소공원)_공종별수량산출(오태).xls" xfId="3105" xr:uid="{00000000-0005-0000-0000-00007B030000}"/>
    <cellStyle name="_수량산출 구눌하수도_자재집계표(무릉소공원)_공종별수량산출(오태).xls_공종별수량산출(경주축구공원-광장)" xfId="3106" xr:uid="{00000000-0005-0000-0000-00007C030000}"/>
    <cellStyle name="_수량산출 구눌하수도_자재집계표(무릉소공원)_공종별수량산출(오태).xls_공종별수량산출(상모제8어린이)" xfId="3107" xr:uid="{00000000-0005-0000-0000-00007D030000}"/>
    <cellStyle name="_수량산출 구눌하수도_자재집계표(무릉소공원)_공종별수량산출(오태).xls_공종별수량산출(상모제8어린이)_공종별수량산출(경주축구공원-광장)" xfId="3108" xr:uid="{00000000-0005-0000-0000-00007E030000}"/>
    <cellStyle name="_수량산출 구눌하수도_자재집계표(무릉소공원)_공종별수량산출(오태).xls_공종별수량산출(상모제8어린이)_공종별수량산출(형곡롤러블레이드장)200602" xfId="3109" xr:uid="{00000000-0005-0000-0000-00007F030000}"/>
    <cellStyle name="_수량산출 구눌하수도_자재집계표(무릉소공원)_공종별수량산출(오태).xls_공종별수량산출(상모제8어린이)_대수촌-공종별수량산출(신라왕경숲)" xfId="3110" xr:uid="{00000000-0005-0000-0000-000080030000}"/>
    <cellStyle name="_수량산출 구눌하수도_자재집계표(무릉소공원)_공종별수량산출(오태).xls_공종별수량산출(형곡롤러블레이드장)200602" xfId="3111" xr:uid="{00000000-0005-0000-0000-000081030000}"/>
    <cellStyle name="_수량산출 구눌하수도_자재집계표(무릉소공원)_공종별수량산출(오태).xls_대수촌-공종별수량산출(신라왕경숲)" xfId="3112" xr:uid="{00000000-0005-0000-0000-000082030000}"/>
    <cellStyle name="_수량산출 구눌하수도_자재집계표(무릉소공원)_공종별수량산출(오태).xls_토공집계표" xfId="3113" xr:uid="{00000000-0005-0000-0000-000083030000}"/>
    <cellStyle name="_수량산출 구눌하수도_자재집계표(무릉소공원)_공종별수량산출(오태).xls_토공집계표_공종별수량산출(경주축구공원-광장)" xfId="3114" xr:uid="{00000000-0005-0000-0000-000084030000}"/>
    <cellStyle name="_수량산출 구눌하수도_자재집계표(무릉소공원)_공종별수량산출(오태).xls_토공집계표_공종별수량산출(형곡롤러블레이드장)200602" xfId="3115" xr:uid="{00000000-0005-0000-0000-000085030000}"/>
    <cellStyle name="_수량산출 구눌하수도_자재집계표(무릉소공원)_공종별수량산출(오태).xls_토공집계표_대수촌-공종별수량산출(신라왕경숲)" xfId="3116" xr:uid="{00000000-0005-0000-0000-000086030000}"/>
    <cellStyle name="_수량산출 구눌하수도_자재집계표(무릉소공원)_공종별수량산출(오태)_공종별수량산출(경주축구공원-광장)" xfId="3117" xr:uid="{00000000-0005-0000-0000-000087030000}"/>
    <cellStyle name="_수량산출 구눌하수도_자재집계표(무릉소공원)_공종별수량산출(오태)_공종별수량산출(상모제8어린이)" xfId="3118" xr:uid="{00000000-0005-0000-0000-000088030000}"/>
    <cellStyle name="_수량산출 구눌하수도_자재집계표(무릉소공원)_공종별수량산출(오태)_공종별수량산출(상모제8어린이)_공종별수량산출(경주축구공원-광장)" xfId="3119" xr:uid="{00000000-0005-0000-0000-000089030000}"/>
    <cellStyle name="_수량산출 구눌하수도_자재집계표(무릉소공원)_공종별수량산출(오태)_공종별수량산출(상모제8어린이)_공종별수량산출(형곡롤러블레이드장)200602" xfId="3120" xr:uid="{00000000-0005-0000-0000-00008A030000}"/>
    <cellStyle name="_수량산출 구눌하수도_자재집계표(무릉소공원)_공종별수량산출(오태)_공종별수량산출(상모제8어린이)_대수촌-공종별수량산출(신라왕경숲)" xfId="3121" xr:uid="{00000000-0005-0000-0000-00008B030000}"/>
    <cellStyle name="_수량산출 구눌하수도_자재집계표(무릉소공원)_공종별수량산출(오태)_공종별수량산출(형곡롤러블레이드장)200602" xfId="3122" xr:uid="{00000000-0005-0000-0000-00008C030000}"/>
    <cellStyle name="_수량산출 구눌하수도_자재집계표(무릉소공원)_공종별수량산출(오태)_대수촌-공종별수량산출(신라왕경숲)" xfId="3123" xr:uid="{00000000-0005-0000-0000-00008D030000}"/>
    <cellStyle name="_수량산출 구눌하수도_자재집계표(무릉소공원)_공종별수량산출(오태)_토공집계표" xfId="3124" xr:uid="{00000000-0005-0000-0000-00008E030000}"/>
    <cellStyle name="_수량산출 구눌하수도_자재집계표(무릉소공원)_공종별수량산출(오태)_토공집계표_공종별수량산출(경주축구공원-광장)" xfId="3125" xr:uid="{00000000-0005-0000-0000-00008F030000}"/>
    <cellStyle name="_수량산출 구눌하수도_자재집계표(무릉소공원)_공종별수량산출(오태)_토공집계표_공종별수량산출(형곡롤러블레이드장)200602" xfId="3126" xr:uid="{00000000-0005-0000-0000-000090030000}"/>
    <cellStyle name="_수량산출 구눌하수도_자재집계표(무릉소공원)_공종별수량산출(오태)_토공집계표_대수촌-공종별수량산출(신라왕경숲)" xfId="3127" xr:uid="{00000000-0005-0000-0000-000091030000}"/>
    <cellStyle name="_수량산출 구눌하수도_자재집계표(무릉소공원)_공종별수량산출(오태제1어린이)" xfId="3128" xr:uid="{00000000-0005-0000-0000-000092030000}"/>
    <cellStyle name="_수량산출 구눌하수도_자재집계표(무릉소공원)_공종별수량산출(오태제1어린이)_공종별수량산출(경주축구공원-광장)" xfId="3129" xr:uid="{00000000-0005-0000-0000-000093030000}"/>
    <cellStyle name="_수량산출 구눌하수도_자재집계표(무릉소공원)_공종별수량산출(오태제1어린이)_대수촌-공종별수량산출(신라왕경숲)" xfId="3130" xr:uid="{00000000-0005-0000-0000-000094030000}"/>
    <cellStyle name="_수량산출 구눌하수도_자재집계표(무릉소공원)_공종별수량산출(왕산기념공원)-총괄분" xfId="3131" xr:uid="{00000000-0005-0000-0000-000095030000}"/>
    <cellStyle name="_수량산출 구눌하수도_자재집계표(무릉소공원)_공종별수량산출(왕산기념공원)-총괄분_공종별수량산출(경주축구공원-광장)" xfId="3132" xr:uid="{00000000-0005-0000-0000-000096030000}"/>
    <cellStyle name="_수량산출 구눌하수도_자재집계표(무릉소공원)_공종별수량산출(왕산기념공원)-총괄분_공종별수량산출(형곡롤러블레이드장)200602" xfId="3133" xr:uid="{00000000-0005-0000-0000-000097030000}"/>
    <cellStyle name="_수량산출 구눌하수도_자재집계표(무릉소공원)_공종별수량산출(왕산기념공원)-총괄분_대수촌-공종별수량산출(신라왕경숲)" xfId="3134" xr:uid="{00000000-0005-0000-0000-000098030000}"/>
    <cellStyle name="_수량산출 구눌하수도_자재집계표(무릉소공원)_공종별수량산출(형곡롤러블레이드장)" xfId="3135" xr:uid="{00000000-0005-0000-0000-000099030000}"/>
    <cellStyle name="_수량산출 구눌하수도_자재집계표(무릉소공원)_공종별수량산출(형곡롤러블레이드장)-수정" xfId="3136" xr:uid="{00000000-0005-0000-0000-00009A030000}"/>
    <cellStyle name="_수량산출 구눌하수도_자재집계표(무릉소공원)_공종별수량산출(확장공사)" xfId="3137" xr:uid="{00000000-0005-0000-0000-00009B030000}"/>
    <cellStyle name="_수량산출 구눌하수도_자재집계표(무릉소공원)_공종별수량산출(확장공사)_공종별수량산출(경주축구공원-광장)" xfId="3138" xr:uid="{00000000-0005-0000-0000-00009C030000}"/>
    <cellStyle name="_수량산출 구눌하수도_자재집계표(무릉소공원)_공종별수량산출(확장공사)_공종별수량산출(상모제8어린이)" xfId="3139" xr:uid="{00000000-0005-0000-0000-00009D030000}"/>
    <cellStyle name="_수량산출 구눌하수도_자재집계표(무릉소공원)_공종별수량산출(확장공사)_공종별수량산출(상모제8어린이)_공종별수량산출(경주축구공원-광장)" xfId="3140" xr:uid="{00000000-0005-0000-0000-00009E030000}"/>
    <cellStyle name="_수량산출 구눌하수도_자재집계표(무릉소공원)_공종별수량산출(확장공사)_공종별수량산출(상모제8어린이)_공종별수량산출(형곡롤러블레이드장)200602" xfId="3141" xr:uid="{00000000-0005-0000-0000-00009F030000}"/>
    <cellStyle name="_수량산출 구눌하수도_자재집계표(무릉소공원)_공종별수량산출(확장공사)_공종별수량산출(상모제8어린이)_대수촌-공종별수량산출(신라왕경숲)" xfId="3142" xr:uid="{00000000-0005-0000-0000-0000A0030000}"/>
    <cellStyle name="_수량산출 구눌하수도_자재집계표(무릉소공원)_공종별수량산출(확장공사)_공종별수량산출(형곡롤러블레이드장)200602" xfId="3143" xr:uid="{00000000-0005-0000-0000-0000A1030000}"/>
    <cellStyle name="_수량산출 구눌하수도_자재집계표(무릉소공원)_공종별수량산출(확장공사)_대수촌-공종별수량산출(신라왕경숲)" xfId="3144" xr:uid="{00000000-0005-0000-0000-0000A2030000}"/>
    <cellStyle name="_수량산출 구눌하수도_자재집계표(무릉소공원)_공종별수량산출(확장공사)_토공집계표" xfId="3145" xr:uid="{00000000-0005-0000-0000-0000A3030000}"/>
    <cellStyle name="_수량산출 구눌하수도_자재집계표(무릉소공원)_공종별수량산출(확장공사)_토공집계표_공종별수량산출(경주축구공원-광장)" xfId="3146" xr:uid="{00000000-0005-0000-0000-0000A4030000}"/>
    <cellStyle name="_수량산출 구눌하수도_자재집계표(무릉소공원)_공종별수량산출(확장공사)_토공집계표_공종별수량산출(형곡롤러블레이드장)200602" xfId="3147" xr:uid="{00000000-0005-0000-0000-0000A5030000}"/>
    <cellStyle name="_수량산출 구눌하수도_자재집계표(무릉소공원)_공종별수량산출(확장공사)_토공집계표_대수촌-공종별수량산출(신라왕경숲)" xfId="3148" xr:uid="{00000000-0005-0000-0000-0000A6030000}"/>
    <cellStyle name="_수량산출 구눌하수도_자재집계표(무릉소공원)_공종별수량산출(확장공사x).xls" xfId="3149" xr:uid="{00000000-0005-0000-0000-0000A7030000}"/>
    <cellStyle name="_수량산출 구눌하수도_자재집계표(무릉소공원)_공종별수량산출(확장공사x).xls_공종별수량산출(경주축구공원-광장)" xfId="3150" xr:uid="{00000000-0005-0000-0000-0000A8030000}"/>
    <cellStyle name="_수량산출 구눌하수도_자재집계표(무릉소공원)_공종별수량산출(확장공사x).xls_공종별수량산출(상모제8어린이)" xfId="3151" xr:uid="{00000000-0005-0000-0000-0000A9030000}"/>
    <cellStyle name="_수량산출 구눌하수도_자재집계표(무릉소공원)_공종별수량산출(확장공사x).xls_공종별수량산출(상모제8어린이)_공종별수량산출(경주축구공원-광장)" xfId="3152" xr:uid="{00000000-0005-0000-0000-0000AA030000}"/>
    <cellStyle name="_수량산출 구눌하수도_자재집계표(무릉소공원)_공종별수량산출(확장공사x).xls_공종별수량산출(상모제8어린이)_공종별수량산출(형곡롤러블레이드장)200602" xfId="3153" xr:uid="{00000000-0005-0000-0000-0000AB030000}"/>
    <cellStyle name="_수량산출 구눌하수도_자재집계표(무릉소공원)_공종별수량산출(확장공사x).xls_공종별수량산출(상모제8어린이)_대수촌-공종별수량산출(신라왕경숲)" xfId="3154" xr:uid="{00000000-0005-0000-0000-0000AC030000}"/>
    <cellStyle name="_수량산출 구눌하수도_자재집계표(무릉소공원)_공종별수량산출(확장공사x).xls_공종별수량산출(형곡롤러블레이드장)200602" xfId="3155" xr:uid="{00000000-0005-0000-0000-0000AD030000}"/>
    <cellStyle name="_수량산출 구눌하수도_자재집계표(무릉소공원)_공종별수량산출(확장공사x).xls_대수촌-공종별수량산출(신라왕경숲)" xfId="3156" xr:uid="{00000000-0005-0000-0000-0000AE030000}"/>
    <cellStyle name="_수량산출 구눌하수도_자재집계표(무릉소공원)_공종별수량산출(확장공사x).xls_토공집계표" xfId="3157" xr:uid="{00000000-0005-0000-0000-0000AF030000}"/>
    <cellStyle name="_수량산출 구눌하수도_자재집계표(무릉소공원)_공종별수량산출(확장공사x).xls_토공집계표_공종별수량산출(경주축구공원-광장)" xfId="3158" xr:uid="{00000000-0005-0000-0000-0000B0030000}"/>
    <cellStyle name="_수량산출 구눌하수도_자재집계표(무릉소공원)_공종별수량산출(확장공사x).xls_토공집계표_공종별수량산출(형곡롤러블레이드장)200602" xfId="3159" xr:uid="{00000000-0005-0000-0000-0000B1030000}"/>
    <cellStyle name="_수량산출 구눌하수도_자재집계표(무릉소공원)_공종별수량산출(확장공사x).xls_토공집계표_대수촌-공종별수량산출(신라왕경숲)" xfId="3160" xr:uid="{00000000-0005-0000-0000-0000B2030000}"/>
    <cellStyle name="_수량산출 구눌하수도_자재집계표(무릉소공원)_공종별수량산출(황금수도시설주변)-2차분" xfId="3161" xr:uid="{00000000-0005-0000-0000-0000B3030000}"/>
    <cellStyle name="_수량산출 구눌하수도_자재집계표(무릉소공원)_공종별수량산출(황금수도시설주변)-2차분_공종별수량산출(경주축구공원-광장)" xfId="3162" xr:uid="{00000000-0005-0000-0000-0000B4030000}"/>
    <cellStyle name="_수량산출 구눌하수도_자재집계표(무릉소공원)_공종별수량산출(황금수도시설주변)-2차분_공종별수량산출(형곡롤러블레이드장)200602" xfId="3163" xr:uid="{00000000-0005-0000-0000-0000B5030000}"/>
    <cellStyle name="_수량산출 구눌하수도_자재집계표(무릉소공원)_공종별수량산출(황금수도시설주변)-2차분_대수촌-공종별수량산출(신라왕경숲)" xfId="3164" xr:uid="{00000000-0005-0000-0000-0000B6030000}"/>
    <cellStyle name="_수량산출 구눌하수도_자재집계표(무릉소공원)_공종별수량산출(황금수도시설주변)-총괄분" xfId="3165" xr:uid="{00000000-0005-0000-0000-0000B7030000}"/>
    <cellStyle name="_수량산출 구눌하수도_자재집계표(무릉소공원)_공종별수량산출(황금수도시설주변)-총괄분_공종별수량산출(경주축구공원-광장)" xfId="3166" xr:uid="{00000000-0005-0000-0000-0000B8030000}"/>
    <cellStyle name="_수량산출 구눌하수도_자재집계표(무릉소공원)_공종별수량산출(황금수도시설주변)-총괄분_공종별수량산출(형곡롤러블레이드장)200602" xfId="3167" xr:uid="{00000000-0005-0000-0000-0000B9030000}"/>
    <cellStyle name="_수량산출 구눌하수도_자재집계표(무릉소공원)_공종별수량산출(황금수도시설주변)-총괄분_대수촌-공종별수량산출(신라왕경숲)" xfId="3168" xr:uid="{00000000-0005-0000-0000-0000BA030000}"/>
    <cellStyle name="_수량산출 구눌하수도_자재집계표(무릉소공원)_공종별수량산출_공종별수량산출(경주축구공원-광장)" xfId="3169" xr:uid="{00000000-0005-0000-0000-0000BB030000}"/>
    <cellStyle name="_수량산출 구눌하수도_자재집계표(무릉소공원)_공종별수량산출_공종별수량산출(상모제8어린이)" xfId="3170" xr:uid="{00000000-0005-0000-0000-0000BC030000}"/>
    <cellStyle name="_수량산출 구눌하수도_자재집계표(무릉소공원)_공종별수량산출_공종별수량산출(상모제8어린이)_공종별수량산출(경주축구공원-광장)" xfId="3171" xr:uid="{00000000-0005-0000-0000-0000BD030000}"/>
    <cellStyle name="_수량산출 구눌하수도_자재집계표(무릉소공원)_공종별수량산출_공종별수량산출(상모제8어린이)_공종별수량산출(형곡롤러블레이드장)200602" xfId="3172" xr:uid="{00000000-0005-0000-0000-0000BE030000}"/>
    <cellStyle name="_수량산출 구눌하수도_자재집계표(무릉소공원)_공종별수량산출_공종별수량산출(상모제8어린이)_대수촌-공종별수량산출(신라왕경숲)" xfId="3173" xr:uid="{00000000-0005-0000-0000-0000BF030000}"/>
    <cellStyle name="_수량산출 구눌하수도_자재집계표(무릉소공원)_공종별수량산출_공종별수량산출(형곡롤러블레이드장)200602" xfId="3174" xr:uid="{00000000-0005-0000-0000-0000C0030000}"/>
    <cellStyle name="_수량산출 구눌하수도_자재집계표(무릉소공원)_공종별수량산출_대수촌-공종별수량산출(신라왕경숲)" xfId="3175" xr:uid="{00000000-0005-0000-0000-0000C1030000}"/>
    <cellStyle name="_수량산출 구눌하수도_자재집계표(무릉소공원)_공종별수량산출_토공집계표" xfId="3176" xr:uid="{00000000-0005-0000-0000-0000C2030000}"/>
    <cellStyle name="_수량산출 구눌하수도_자재집계표(무릉소공원)_공종별수량산출_토공집계표_공종별수량산출(경주축구공원-광장)" xfId="3177" xr:uid="{00000000-0005-0000-0000-0000C3030000}"/>
    <cellStyle name="_수량산출 구눌하수도_자재집계표(무릉소공원)_공종별수량산출_토공집계표_공종별수량산출(형곡롤러블레이드장)200602" xfId="3178" xr:uid="{00000000-0005-0000-0000-0000C4030000}"/>
    <cellStyle name="_수량산출 구눌하수도_자재집계표(무릉소공원)_공종별수량산출_토공집계표_대수촌-공종별수량산출(신라왕경숲)" xfId="3179" xr:uid="{00000000-0005-0000-0000-0000C5030000}"/>
    <cellStyle name="_수량산출 구눌하수도_자재집계표(무릉소공원)_수량산출및자재집계" xfId="3180" xr:uid="{00000000-0005-0000-0000-0000C6030000}"/>
    <cellStyle name="_수량산출 구눌하수도_자재집계표(무릉소공원)_수량산출및자재집계_공종별수량산출(경주축구공원-광장)" xfId="3181" xr:uid="{00000000-0005-0000-0000-0000C7030000}"/>
    <cellStyle name="_수량산출 구눌하수도_자재집계표(무릉소공원)_수량산출및자재집계_공종별수량산출(상모제8어린이)" xfId="3182" xr:uid="{00000000-0005-0000-0000-0000C8030000}"/>
    <cellStyle name="_수량산출 구눌하수도_자재집계표(무릉소공원)_수량산출및자재집계_공종별수량산출(상모제8어린이)_공종별수량산출(경주축구공원-광장)" xfId="3183" xr:uid="{00000000-0005-0000-0000-0000C9030000}"/>
    <cellStyle name="_수량산출 구눌하수도_자재집계표(무릉소공원)_수량산출및자재집계_공종별수량산출(상모제8어린이)_공종별수량산출(형곡롤러블레이드장)200602" xfId="3184" xr:uid="{00000000-0005-0000-0000-0000CA030000}"/>
    <cellStyle name="_수량산출 구눌하수도_자재집계표(무릉소공원)_수량산출및자재집계_공종별수량산출(상모제8어린이)_대수촌-공종별수량산출(신라왕경숲)" xfId="3185" xr:uid="{00000000-0005-0000-0000-0000CB030000}"/>
    <cellStyle name="_수량산출 구눌하수도_자재집계표(무릉소공원)_수량산출및자재집계_공종별수량산출(형곡롤러블레이드장)200602" xfId="3186" xr:uid="{00000000-0005-0000-0000-0000CC030000}"/>
    <cellStyle name="_수량산출 구눌하수도_자재집계표(무릉소공원)_수량산출및자재집계_대수촌-공종별수량산출(신라왕경숲)" xfId="3187" xr:uid="{00000000-0005-0000-0000-0000CD030000}"/>
    <cellStyle name="_수량산출 구눌하수도_자재집계표(무릉소공원)_수량산출및자재집계_토공집계표" xfId="3188" xr:uid="{00000000-0005-0000-0000-0000CE030000}"/>
    <cellStyle name="_수량산출 구눌하수도_자재집계표(무릉소공원)_수량산출및자재집계_토공집계표_공종별수량산출(경주축구공원-광장)" xfId="3189" xr:uid="{00000000-0005-0000-0000-0000CF030000}"/>
    <cellStyle name="_수량산출 구눌하수도_자재집계표(무릉소공원)_수량산출및자재집계_토공집계표_공종별수량산출(형곡롤러블레이드장)200602" xfId="3190" xr:uid="{00000000-0005-0000-0000-0000D0030000}"/>
    <cellStyle name="_수량산출 구눌하수도_자재집계표(무릉소공원)_수량산출및자재집계_토공집계표_대수촌-공종별수량산출(신라왕경숲)" xfId="3191" xr:uid="{00000000-0005-0000-0000-0000D1030000}"/>
    <cellStyle name="_수량산출 구눌하수도_자재집계표(무릉소공원)_자재집계표" xfId="3192" xr:uid="{00000000-0005-0000-0000-0000D2030000}"/>
    <cellStyle name="_수량산출 구눌하수도_자재집계표(무릉소공원)_자재집계표(아사어린이공원)" xfId="3193" xr:uid="{00000000-0005-0000-0000-0000D3030000}"/>
    <cellStyle name="_수량산출 구눌하수도_자재집계표(무릉소공원)_자재집계표(아사어린이공원)_공종별수량산출(경주축구공원-광장)" xfId="3194" xr:uid="{00000000-0005-0000-0000-0000D4030000}"/>
    <cellStyle name="_수량산출 구눌하수도_자재집계표(무릉소공원)_자재집계표(아사어린이공원)_공종별수량산출(상모제8어린이)" xfId="3195" xr:uid="{00000000-0005-0000-0000-0000D5030000}"/>
    <cellStyle name="_수량산출 구눌하수도_자재집계표(무릉소공원)_자재집계표(아사어린이공원)_공종별수량산출(상모제8어린이)_공종별수량산출(경주축구공원-광장)" xfId="3196" xr:uid="{00000000-0005-0000-0000-0000D6030000}"/>
    <cellStyle name="_수량산출 구눌하수도_자재집계표(무릉소공원)_자재집계표(아사어린이공원)_공종별수량산출(상모제8어린이)_공종별수량산출(형곡롤러블레이드장)200602" xfId="3197" xr:uid="{00000000-0005-0000-0000-0000D7030000}"/>
    <cellStyle name="_수량산출 구눌하수도_자재집계표(무릉소공원)_자재집계표(아사어린이공원)_공종별수량산출(상모제8어린이)_대수촌-공종별수량산출(신라왕경숲)" xfId="3198" xr:uid="{00000000-0005-0000-0000-0000D8030000}"/>
    <cellStyle name="_수량산출 구눌하수도_자재집계표(무릉소공원)_자재집계표(아사어린이공원)_공종별수량산출(형곡롤러블레이드장)200602" xfId="3199" xr:uid="{00000000-0005-0000-0000-0000D9030000}"/>
    <cellStyle name="_수량산출 구눌하수도_자재집계표(무릉소공원)_자재집계표(아사어린이공원)_대수촌-공종별수량산출(신라왕경숲)" xfId="3200" xr:uid="{00000000-0005-0000-0000-0000DA030000}"/>
    <cellStyle name="_수량산출 구눌하수도_자재집계표(무릉소공원)_자재집계표(아사어린이공원)_토공집계표" xfId="3201" xr:uid="{00000000-0005-0000-0000-0000DB030000}"/>
    <cellStyle name="_수량산출 구눌하수도_자재집계표(무릉소공원)_자재집계표(아사어린이공원)_토공집계표_공종별수량산출(경주축구공원-광장)" xfId="3202" xr:uid="{00000000-0005-0000-0000-0000DC030000}"/>
    <cellStyle name="_수량산출 구눌하수도_자재집계표(무릉소공원)_자재집계표(아사어린이공원)_토공집계표_공종별수량산출(형곡롤러블레이드장)200602" xfId="3203" xr:uid="{00000000-0005-0000-0000-0000DD030000}"/>
    <cellStyle name="_수량산출 구눌하수도_자재집계표(무릉소공원)_자재집계표(아사어린이공원)_토공집계표_대수촌-공종별수량산출(신라왕경숲)" xfId="3204" xr:uid="{00000000-0005-0000-0000-0000DE030000}"/>
    <cellStyle name="_수량산출 구눌하수도_자재집계표(무릉소공원)_자재집계표_공종별수량산출(경주축구공원-광장)" xfId="3205" xr:uid="{00000000-0005-0000-0000-0000DF030000}"/>
    <cellStyle name="_수량산출 구눌하수도_자재집계표(무릉소공원)_자재집계표_공종별수량산출(상모제8어린이)" xfId="3206" xr:uid="{00000000-0005-0000-0000-0000E0030000}"/>
    <cellStyle name="_수량산출 구눌하수도_자재집계표(무릉소공원)_자재집계표_공종별수량산출(상모제8어린이)_공종별수량산출(경주축구공원-광장)" xfId="3207" xr:uid="{00000000-0005-0000-0000-0000E1030000}"/>
    <cellStyle name="_수량산출 구눌하수도_자재집계표(무릉소공원)_자재집계표_공종별수량산출(상모제8어린이)_공종별수량산출(형곡롤러블레이드장)200602" xfId="3208" xr:uid="{00000000-0005-0000-0000-0000E2030000}"/>
    <cellStyle name="_수량산출 구눌하수도_자재집계표(무릉소공원)_자재집계표_공종별수량산출(상모제8어린이)_대수촌-공종별수량산출(신라왕경숲)" xfId="3209" xr:uid="{00000000-0005-0000-0000-0000E3030000}"/>
    <cellStyle name="_수량산출 구눌하수도_자재집계표(무릉소공원)_자재집계표_공종별수량산출(형곡롤러블레이드장)200602" xfId="3210" xr:uid="{00000000-0005-0000-0000-0000E4030000}"/>
    <cellStyle name="_수량산출 구눌하수도_자재집계표(무릉소공원)_자재집계표_대수촌-공종별수량산출(신라왕경숲)" xfId="3211" xr:uid="{00000000-0005-0000-0000-0000E5030000}"/>
    <cellStyle name="_수량산출 구눌하수도_자재집계표(무릉소공원)_자재집계표_토공집계표" xfId="3212" xr:uid="{00000000-0005-0000-0000-0000E6030000}"/>
    <cellStyle name="_수량산출 구눌하수도_자재집계표(무릉소공원)_자재집계표_토공집계표_공종별수량산출(경주축구공원-광장)" xfId="3213" xr:uid="{00000000-0005-0000-0000-0000E7030000}"/>
    <cellStyle name="_수량산출 구눌하수도_자재집계표(무릉소공원)_자재집계표_토공집계표_공종별수량산출(형곡롤러블레이드장)200602" xfId="3214" xr:uid="{00000000-0005-0000-0000-0000E8030000}"/>
    <cellStyle name="_수량산출 구눌하수도_자재집계표(무릉소공원)_자재집계표_토공집계표_대수촌-공종별수량산출(신라왕경숲)" xfId="3215" xr:uid="{00000000-0005-0000-0000-0000E9030000}"/>
    <cellStyle name="_수량산출 구눌하수도_자재집계표_공종별수량산출" xfId="3216" xr:uid="{00000000-0005-0000-0000-0000EA030000}"/>
    <cellStyle name="_수량산출 구눌하수도_자재집계표_공종별수량산출(게이트볼장주변시민공원)" xfId="3217" xr:uid="{00000000-0005-0000-0000-0000EB030000}"/>
    <cellStyle name="_수량산출 구눌하수도_자재집계표_공종별수량산출(게이트볼장주변시민공원)_공종별수량산출(경주축구공원-광장)" xfId="3218" xr:uid="{00000000-0005-0000-0000-0000EC030000}"/>
    <cellStyle name="_수량산출 구눌하수도_자재집계표_공종별수량산출(게이트볼장주변시민공원)_대수촌-공종별수량산출(신라왕경숲)" xfId="3219" xr:uid="{00000000-0005-0000-0000-0000ED030000}"/>
    <cellStyle name="_수량산출 구눌하수도_자재집계표_공종별수량산출(봉곡도서관)" xfId="3220" xr:uid="{00000000-0005-0000-0000-0000EE030000}"/>
    <cellStyle name="_수량산출 구눌하수도_자재집계표_공종별수량산출(봉곡도서관)_공종별수량산출(경주축구공원-광장)" xfId="3221" xr:uid="{00000000-0005-0000-0000-0000EF030000}"/>
    <cellStyle name="_수량산출 구눌하수도_자재집계표_공종별수량산출(봉곡도서관)_공종별수량산출(형곡롤러블레이드장)200602" xfId="3222" xr:uid="{00000000-0005-0000-0000-0000F0030000}"/>
    <cellStyle name="_수량산출 구눌하수도_자재집계표_공종별수량산출(봉곡도서관)_대수촌-공종별수량산출(신라왕경숲)" xfId="3223" xr:uid="{00000000-0005-0000-0000-0000F1030000}"/>
    <cellStyle name="_수량산출 구눌하수도_자재집계표_공종별수량산출(봉곡도서관)-2차분" xfId="3224" xr:uid="{00000000-0005-0000-0000-0000F2030000}"/>
    <cellStyle name="_수량산출 구눌하수도_자재집계표_공종별수량산출(봉곡도서관)-2차분_공종별수량산출(경주축구공원-광장)" xfId="3225" xr:uid="{00000000-0005-0000-0000-0000F3030000}"/>
    <cellStyle name="_수량산출 구눌하수도_자재집계표_공종별수량산출(봉곡도서관)-2차분_공종별수량산출(형곡롤러블레이드장)200602" xfId="3226" xr:uid="{00000000-0005-0000-0000-0000F4030000}"/>
    <cellStyle name="_수량산출 구눌하수도_자재집계표_공종별수량산출(봉곡도서관)-2차분_대수촌-공종별수량산출(신라왕경숲)" xfId="3227" xr:uid="{00000000-0005-0000-0000-0000F5030000}"/>
    <cellStyle name="_수량산출 구눌하수도_자재집계표_공종별수량산출(봉곡도서관)-총괄" xfId="3228" xr:uid="{00000000-0005-0000-0000-0000F6030000}"/>
    <cellStyle name="_수량산출 구눌하수도_자재집계표_공종별수량산출(봉곡도서관)-총괄_공종별수량산출(경주축구공원-광장)" xfId="3229" xr:uid="{00000000-0005-0000-0000-0000F7030000}"/>
    <cellStyle name="_수량산출 구눌하수도_자재집계표_공종별수량산출(봉곡도서관)-총괄_공종별수량산출(형곡롤러블레이드장)200602" xfId="3230" xr:uid="{00000000-0005-0000-0000-0000F8030000}"/>
    <cellStyle name="_수량산출 구눌하수도_자재집계표_공종별수량산출(봉곡도서관)-총괄_대수촌-공종별수량산출(신라왕경숲)" xfId="3231" xr:uid="{00000000-0005-0000-0000-0000F9030000}"/>
    <cellStyle name="_수량산출 구눌하수도_자재집계표_공종별수량산출(사동게이트볼장)" xfId="3232" xr:uid="{00000000-0005-0000-0000-0000FA030000}"/>
    <cellStyle name="_수량산출 구눌하수도_자재집계표_공종별수량산출(사동게이트볼장)_공종별수량산출(경주축구공원-광장)" xfId="3233" xr:uid="{00000000-0005-0000-0000-0000FB030000}"/>
    <cellStyle name="_수량산출 구눌하수도_자재집계표_공종별수량산출(사동게이트볼장)_대수촌-공종별수량산출(신라왕경숲)" xfId="3234" xr:uid="{00000000-0005-0000-0000-0000FC030000}"/>
    <cellStyle name="_수량산출 구눌하수도_자재집계표_공종별수량산출(신평1)" xfId="3235" xr:uid="{00000000-0005-0000-0000-0000FD030000}"/>
    <cellStyle name="_수량산출 구눌하수도_자재집계표_공종별수량산출(신평1)_공종별수량산출(경주축구공원-광장)" xfId="3236" xr:uid="{00000000-0005-0000-0000-0000FE030000}"/>
    <cellStyle name="_수량산출 구눌하수도_자재집계표_공종별수량산출(신평1)_공종별수량산출(상모제8어린이)" xfId="3237" xr:uid="{00000000-0005-0000-0000-0000FF030000}"/>
    <cellStyle name="_수량산출 구눌하수도_자재집계표_공종별수량산출(신평1)_공종별수량산출(상모제8어린이)_공종별수량산출(경주축구공원-광장)" xfId="3238" xr:uid="{00000000-0005-0000-0000-000000040000}"/>
    <cellStyle name="_수량산출 구눌하수도_자재집계표_공종별수량산출(신평1)_공종별수량산출(상모제8어린이)_공종별수량산출(형곡롤러블레이드장)200602" xfId="3239" xr:uid="{00000000-0005-0000-0000-000001040000}"/>
    <cellStyle name="_수량산출 구눌하수도_자재집계표_공종별수량산출(신평1)_공종별수량산출(상모제8어린이)_대수촌-공종별수량산출(신라왕경숲)" xfId="3240" xr:uid="{00000000-0005-0000-0000-000002040000}"/>
    <cellStyle name="_수량산출 구눌하수도_자재집계표_공종별수량산출(신평1)_공종별수량산출(형곡롤러블레이드장)200602" xfId="3241" xr:uid="{00000000-0005-0000-0000-000003040000}"/>
    <cellStyle name="_수량산출 구눌하수도_자재집계표_공종별수량산출(신평1)_대수촌-공종별수량산출(신라왕경숲)" xfId="3242" xr:uid="{00000000-0005-0000-0000-000004040000}"/>
    <cellStyle name="_수량산출 구눌하수도_자재집계표_공종별수량산출(신평1)_토공집계표" xfId="3243" xr:uid="{00000000-0005-0000-0000-000005040000}"/>
    <cellStyle name="_수량산출 구눌하수도_자재집계표_공종별수량산출(신평1)_토공집계표_공종별수량산출(경주축구공원-광장)" xfId="3244" xr:uid="{00000000-0005-0000-0000-000006040000}"/>
    <cellStyle name="_수량산출 구눌하수도_자재집계표_공종별수량산출(신평1)_토공집계표_공종별수량산출(형곡롤러블레이드장)200602" xfId="3245" xr:uid="{00000000-0005-0000-0000-000007040000}"/>
    <cellStyle name="_수량산출 구눌하수도_자재집계표_공종별수량산출(신평1)_토공집계표_대수촌-공종별수량산출(신라왕경숲)" xfId="3246" xr:uid="{00000000-0005-0000-0000-000008040000}"/>
    <cellStyle name="_수량산출 구눌하수도_자재집계표_공종별수량산출(신평1동주민쉼터)" xfId="3247" xr:uid="{00000000-0005-0000-0000-000009040000}"/>
    <cellStyle name="_수량산출 구눌하수도_자재집계표_공종별수량산출(신평1동주민쉼터)_공종별수량산출(경주축구공원-광장)" xfId="3248" xr:uid="{00000000-0005-0000-0000-00000A040000}"/>
    <cellStyle name="_수량산출 구눌하수도_자재집계표_공종별수량산출(신평1동주민쉼터)_공종별수량산출(형곡롤러블레이드장)200602" xfId="3249" xr:uid="{00000000-0005-0000-0000-00000B040000}"/>
    <cellStyle name="_수량산출 구눌하수도_자재집계표_공종별수량산출(신평1동주민쉼터)_대수촌-공종별수량산출(신라왕경숲)" xfId="3250" xr:uid="{00000000-0005-0000-0000-00000C040000}"/>
    <cellStyle name="_수량산출 구눌하수도_자재집계표_공종별수량산출(어린이공원 리모델링공사)-수정" xfId="3251" xr:uid="{00000000-0005-0000-0000-00000D040000}"/>
    <cellStyle name="_수량산출 구눌하수도_자재집계표_공종별수량산출(어린이공원 리모델링공사)-수정_공종별수량산출(경주축구공원-광장)" xfId="3252" xr:uid="{00000000-0005-0000-0000-00000E040000}"/>
    <cellStyle name="_수량산출 구눌하수도_자재집계표_공종별수량산출(어린이공원 리모델링공사)-수정_대수촌-공종별수량산출(신라왕경숲)" xfId="3253" xr:uid="{00000000-0005-0000-0000-00000F040000}"/>
    <cellStyle name="_수량산출 구눌하수도_자재집계표_공종별수량산출(오태)" xfId="3254" xr:uid="{00000000-0005-0000-0000-000010040000}"/>
    <cellStyle name="_수량산출 구눌하수도_자재집계표_공종별수량산출(오태).xls" xfId="3255" xr:uid="{00000000-0005-0000-0000-000011040000}"/>
    <cellStyle name="_수량산출 구눌하수도_자재집계표_공종별수량산출(오태).xls_공종별수량산출(경주축구공원-광장)" xfId="3256" xr:uid="{00000000-0005-0000-0000-000012040000}"/>
    <cellStyle name="_수량산출 구눌하수도_자재집계표_공종별수량산출(오태).xls_공종별수량산출(상모제8어린이)" xfId="3257" xr:uid="{00000000-0005-0000-0000-000013040000}"/>
    <cellStyle name="_수량산출 구눌하수도_자재집계표_공종별수량산출(오태).xls_공종별수량산출(상모제8어린이)_공종별수량산출(경주축구공원-광장)" xfId="3258" xr:uid="{00000000-0005-0000-0000-000014040000}"/>
    <cellStyle name="_수량산출 구눌하수도_자재집계표_공종별수량산출(오태).xls_공종별수량산출(상모제8어린이)_공종별수량산출(형곡롤러블레이드장)200602" xfId="3259" xr:uid="{00000000-0005-0000-0000-000015040000}"/>
    <cellStyle name="_수량산출 구눌하수도_자재집계표_공종별수량산출(오태).xls_공종별수량산출(상모제8어린이)_대수촌-공종별수량산출(신라왕경숲)" xfId="3260" xr:uid="{00000000-0005-0000-0000-000016040000}"/>
    <cellStyle name="_수량산출 구눌하수도_자재집계표_공종별수량산출(오태).xls_공종별수량산출(형곡롤러블레이드장)200602" xfId="3261" xr:uid="{00000000-0005-0000-0000-000017040000}"/>
    <cellStyle name="_수량산출 구눌하수도_자재집계표_공종별수량산출(오태).xls_대수촌-공종별수량산출(신라왕경숲)" xfId="3262" xr:uid="{00000000-0005-0000-0000-000018040000}"/>
    <cellStyle name="_수량산출 구눌하수도_자재집계표_공종별수량산출(오태).xls_토공집계표" xfId="3263" xr:uid="{00000000-0005-0000-0000-000019040000}"/>
    <cellStyle name="_수량산출 구눌하수도_자재집계표_공종별수량산출(오태).xls_토공집계표_공종별수량산출(경주축구공원-광장)" xfId="3264" xr:uid="{00000000-0005-0000-0000-00001A040000}"/>
    <cellStyle name="_수량산출 구눌하수도_자재집계표_공종별수량산출(오태).xls_토공집계표_공종별수량산출(형곡롤러블레이드장)200602" xfId="3265" xr:uid="{00000000-0005-0000-0000-00001B040000}"/>
    <cellStyle name="_수량산출 구눌하수도_자재집계표_공종별수량산출(오태).xls_토공집계표_대수촌-공종별수량산출(신라왕경숲)" xfId="3266" xr:uid="{00000000-0005-0000-0000-00001C040000}"/>
    <cellStyle name="_수량산출 구눌하수도_자재집계표_공종별수량산출(오태)_공종별수량산출(경주축구공원-광장)" xfId="3267" xr:uid="{00000000-0005-0000-0000-00001D040000}"/>
    <cellStyle name="_수량산출 구눌하수도_자재집계표_공종별수량산출(오태)_공종별수량산출(상모제8어린이)" xfId="3268" xr:uid="{00000000-0005-0000-0000-00001E040000}"/>
    <cellStyle name="_수량산출 구눌하수도_자재집계표_공종별수량산출(오태)_공종별수량산출(상모제8어린이)_공종별수량산출(경주축구공원-광장)" xfId="3269" xr:uid="{00000000-0005-0000-0000-00001F040000}"/>
    <cellStyle name="_수량산출 구눌하수도_자재집계표_공종별수량산출(오태)_공종별수량산출(상모제8어린이)_공종별수량산출(형곡롤러블레이드장)200602" xfId="3270" xr:uid="{00000000-0005-0000-0000-000020040000}"/>
    <cellStyle name="_수량산출 구눌하수도_자재집계표_공종별수량산출(오태)_공종별수량산출(상모제8어린이)_대수촌-공종별수량산출(신라왕경숲)" xfId="3271" xr:uid="{00000000-0005-0000-0000-000021040000}"/>
    <cellStyle name="_수량산출 구눌하수도_자재집계표_공종별수량산출(오태)_공종별수량산출(형곡롤러블레이드장)200602" xfId="3272" xr:uid="{00000000-0005-0000-0000-000022040000}"/>
    <cellStyle name="_수량산출 구눌하수도_자재집계표_공종별수량산출(오태)_대수촌-공종별수량산출(신라왕경숲)" xfId="3273" xr:uid="{00000000-0005-0000-0000-000023040000}"/>
    <cellStyle name="_수량산출 구눌하수도_자재집계표_공종별수량산출(오태)_토공집계표" xfId="3274" xr:uid="{00000000-0005-0000-0000-000024040000}"/>
    <cellStyle name="_수량산출 구눌하수도_자재집계표_공종별수량산출(오태)_토공집계표_공종별수량산출(경주축구공원-광장)" xfId="3275" xr:uid="{00000000-0005-0000-0000-000025040000}"/>
    <cellStyle name="_수량산출 구눌하수도_자재집계표_공종별수량산출(오태)_토공집계표_공종별수량산출(형곡롤러블레이드장)200602" xfId="3276" xr:uid="{00000000-0005-0000-0000-000026040000}"/>
    <cellStyle name="_수량산출 구눌하수도_자재집계표_공종별수량산출(오태)_토공집계표_대수촌-공종별수량산출(신라왕경숲)" xfId="3277" xr:uid="{00000000-0005-0000-0000-000027040000}"/>
    <cellStyle name="_수량산출 구눌하수도_자재집계표_공종별수량산출(오태제1어린이)" xfId="3278" xr:uid="{00000000-0005-0000-0000-000028040000}"/>
    <cellStyle name="_수량산출 구눌하수도_자재집계표_공종별수량산출(오태제1어린이)_공종별수량산출(경주축구공원-광장)" xfId="3279" xr:uid="{00000000-0005-0000-0000-000029040000}"/>
    <cellStyle name="_수량산출 구눌하수도_자재집계표_공종별수량산출(오태제1어린이)_대수촌-공종별수량산출(신라왕경숲)" xfId="3280" xr:uid="{00000000-0005-0000-0000-00002A040000}"/>
    <cellStyle name="_수량산출 구눌하수도_자재집계표_공종별수량산출(왕산기념공원)-총괄분" xfId="3281" xr:uid="{00000000-0005-0000-0000-00002B040000}"/>
    <cellStyle name="_수량산출 구눌하수도_자재집계표_공종별수량산출(왕산기념공원)-총괄분_공종별수량산출(경주축구공원-광장)" xfId="3282" xr:uid="{00000000-0005-0000-0000-00002C040000}"/>
    <cellStyle name="_수량산출 구눌하수도_자재집계표_공종별수량산출(왕산기념공원)-총괄분_공종별수량산출(형곡롤러블레이드장)200602" xfId="3283" xr:uid="{00000000-0005-0000-0000-00002D040000}"/>
    <cellStyle name="_수량산출 구눌하수도_자재집계표_공종별수량산출(왕산기념공원)-총괄분_대수촌-공종별수량산출(신라왕경숲)" xfId="3284" xr:uid="{00000000-0005-0000-0000-00002E040000}"/>
    <cellStyle name="_수량산출 구눌하수도_자재집계표_공종별수량산출(형곡롤러블레이드장)" xfId="3285" xr:uid="{00000000-0005-0000-0000-00002F040000}"/>
    <cellStyle name="_수량산출 구눌하수도_자재집계표_공종별수량산출(형곡롤러블레이드장)-수정" xfId="3286" xr:uid="{00000000-0005-0000-0000-000030040000}"/>
    <cellStyle name="_수량산출 구눌하수도_자재집계표_공종별수량산출(확장공사)" xfId="3287" xr:uid="{00000000-0005-0000-0000-000031040000}"/>
    <cellStyle name="_수량산출 구눌하수도_자재집계표_공종별수량산출(확장공사)_공종별수량산출(경주축구공원-광장)" xfId="3288" xr:uid="{00000000-0005-0000-0000-000032040000}"/>
    <cellStyle name="_수량산출 구눌하수도_자재집계표_공종별수량산출(확장공사)_공종별수량산출(상모제8어린이)" xfId="3289" xr:uid="{00000000-0005-0000-0000-000033040000}"/>
    <cellStyle name="_수량산출 구눌하수도_자재집계표_공종별수량산출(확장공사)_공종별수량산출(상모제8어린이)_공종별수량산출(경주축구공원-광장)" xfId="3290" xr:uid="{00000000-0005-0000-0000-000034040000}"/>
    <cellStyle name="_수량산출 구눌하수도_자재집계표_공종별수량산출(확장공사)_공종별수량산출(상모제8어린이)_공종별수량산출(형곡롤러블레이드장)200602" xfId="3291" xr:uid="{00000000-0005-0000-0000-000035040000}"/>
    <cellStyle name="_수량산출 구눌하수도_자재집계표_공종별수량산출(확장공사)_공종별수량산출(상모제8어린이)_대수촌-공종별수량산출(신라왕경숲)" xfId="3292" xr:uid="{00000000-0005-0000-0000-000036040000}"/>
    <cellStyle name="_수량산출 구눌하수도_자재집계표_공종별수량산출(확장공사)_공종별수량산출(형곡롤러블레이드장)200602" xfId="3293" xr:uid="{00000000-0005-0000-0000-000037040000}"/>
    <cellStyle name="_수량산출 구눌하수도_자재집계표_공종별수량산출(확장공사)_대수촌-공종별수량산출(신라왕경숲)" xfId="3294" xr:uid="{00000000-0005-0000-0000-000038040000}"/>
    <cellStyle name="_수량산출 구눌하수도_자재집계표_공종별수량산출(확장공사)_토공집계표" xfId="3295" xr:uid="{00000000-0005-0000-0000-000039040000}"/>
    <cellStyle name="_수량산출 구눌하수도_자재집계표_공종별수량산출(확장공사)_토공집계표_공종별수량산출(경주축구공원-광장)" xfId="3296" xr:uid="{00000000-0005-0000-0000-00003A040000}"/>
    <cellStyle name="_수량산출 구눌하수도_자재집계표_공종별수량산출(확장공사)_토공집계표_공종별수량산출(형곡롤러블레이드장)200602" xfId="3297" xr:uid="{00000000-0005-0000-0000-00003B040000}"/>
    <cellStyle name="_수량산출 구눌하수도_자재집계표_공종별수량산출(확장공사)_토공집계표_대수촌-공종별수량산출(신라왕경숲)" xfId="3298" xr:uid="{00000000-0005-0000-0000-00003C040000}"/>
    <cellStyle name="_수량산출 구눌하수도_자재집계표_공종별수량산출(확장공사x).xls" xfId="3299" xr:uid="{00000000-0005-0000-0000-00003D040000}"/>
    <cellStyle name="_수량산출 구눌하수도_자재집계표_공종별수량산출(확장공사x).xls_공종별수량산출(경주축구공원-광장)" xfId="3300" xr:uid="{00000000-0005-0000-0000-00003E040000}"/>
    <cellStyle name="_수량산출 구눌하수도_자재집계표_공종별수량산출(확장공사x).xls_공종별수량산출(상모제8어린이)" xfId="3301" xr:uid="{00000000-0005-0000-0000-00003F040000}"/>
    <cellStyle name="_수량산출 구눌하수도_자재집계표_공종별수량산출(확장공사x).xls_공종별수량산출(상모제8어린이)_공종별수량산출(경주축구공원-광장)" xfId="3302" xr:uid="{00000000-0005-0000-0000-000040040000}"/>
    <cellStyle name="_수량산출 구눌하수도_자재집계표_공종별수량산출(확장공사x).xls_공종별수량산출(상모제8어린이)_공종별수량산출(형곡롤러블레이드장)200602" xfId="3303" xr:uid="{00000000-0005-0000-0000-000041040000}"/>
    <cellStyle name="_수량산출 구눌하수도_자재집계표_공종별수량산출(확장공사x).xls_공종별수량산출(상모제8어린이)_대수촌-공종별수량산출(신라왕경숲)" xfId="3304" xr:uid="{00000000-0005-0000-0000-000042040000}"/>
    <cellStyle name="_수량산출 구눌하수도_자재집계표_공종별수량산출(확장공사x).xls_공종별수량산출(형곡롤러블레이드장)200602" xfId="3305" xr:uid="{00000000-0005-0000-0000-000043040000}"/>
    <cellStyle name="_수량산출 구눌하수도_자재집계표_공종별수량산출(확장공사x).xls_대수촌-공종별수량산출(신라왕경숲)" xfId="3306" xr:uid="{00000000-0005-0000-0000-000044040000}"/>
    <cellStyle name="_수량산출 구눌하수도_자재집계표_공종별수량산출(확장공사x).xls_토공집계표" xfId="3307" xr:uid="{00000000-0005-0000-0000-000045040000}"/>
    <cellStyle name="_수량산출 구눌하수도_자재집계표_공종별수량산출(확장공사x).xls_토공집계표_공종별수량산출(경주축구공원-광장)" xfId="3308" xr:uid="{00000000-0005-0000-0000-000046040000}"/>
    <cellStyle name="_수량산출 구눌하수도_자재집계표_공종별수량산출(확장공사x).xls_토공집계표_공종별수량산출(형곡롤러블레이드장)200602" xfId="3309" xr:uid="{00000000-0005-0000-0000-000047040000}"/>
    <cellStyle name="_수량산출 구눌하수도_자재집계표_공종별수량산출(확장공사x).xls_토공집계표_대수촌-공종별수량산출(신라왕경숲)" xfId="3310" xr:uid="{00000000-0005-0000-0000-000048040000}"/>
    <cellStyle name="_수량산출 구눌하수도_자재집계표_공종별수량산출(황금수도시설주변)-2차분" xfId="3311" xr:uid="{00000000-0005-0000-0000-000049040000}"/>
    <cellStyle name="_수량산출 구눌하수도_자재집계표_공종별수량산출(황금수도시설주변)-2차분_공종별수량산출(경주축구공원-광장)" xfId="3312" xr:uid="{00000000-0005-0000-0000-00004A040000}"/>
    <cellStyle name="_수량산출 구눌하수도_자재집계표_공종별수량산출(황금수도시설주변)-2차분_공종별수량산출(형곡롤러블레이드장)200602" xfId="3313" xr:uid="{00000000-0005-0000-0000-00004B040000}"/>
    <cellStyle name="_수량산출 구눌하수도_자재집계표_공종별수량산출(황금수도시설주변)-2차분_대수촌-공종별수량산출(신라왕경숲)" xfId="3314" xr:uid="{00000000-0005-0000-0000-00004C040000}"/>
    <cellStyle name="_수량산출 구눌하수도_자재집계표_공종별수량산출(황금수도시설주변)-총괄분" xfId="3315" xr:uid="{00000000-0005-0000-0000-00004D040000}"/>
    <cellStyle name="_수량산출 구눌하수도_자재집계표_공종별수량산출(황금수도시설주변)-총괄분_공종별수량산출(경주축구공원-광장)" xfId="3316" xr:uid="{00000000-0005-0000-0000-00004E040000}"/>
    <cellStyle name="_수량산출 구눌하수도_자재집계표_공종별수량산출(황금수도시설주변)-총괄분_공종별수량산출(형곡롤러블레이드장)200602" xfId="3317" xr:uid="{00000000-0005-0000-0000-00004F040000}"/>
    <cellStyle name="_수량산출 구눌하수도_자재집계표_공종별수량산출(황금수도시설주변)-총괄분_대수촌-공종별수량산출(신라왕경숲)" xfId="3318" xr:uid="{00000000-0005-0000-0000-000050040000}"/>
    <cellStyle name="_수량산출 구눌하수도_자재집계표_공종별수량산출_공종별수량산출(경주축구공원-광장)" xfId="3319" xr:uid="{00000000-0005-0000-0000-000051040000}"/>
    <cellStyle name="_수량산출 구눌하수도_자재집계표_공종별수량산출_공종별수량산출(상모제8어린이)" xfId="3320" xr:uid="{00000000-0005-0000-0000-000052040000}"/>
    <cellStyle name="_수량산출 구눌하수도_자재집계표_공종별수량산출_공종별수량산출(상모제8어린이)_공종별수량산출(경주축구공원-광장)" xfId="3321" xr:uid="{00000000-0005-0000-0000-000053040000}"/>
    <cellStyle name="_수량산출 구눌하수도_자재집계표_공종별수량산출_공종별수량산출(상모제8어린이)_공종별수량산출(형곡롤러블레이드장)200602" xfId="3322" xr:uid="{00000000-0005-0000-0000-000054040000}"/>
    <cellStyle name="_수량산출 구눌하수도_자재집계표_공종별수량산출_공종별수량산출(상모제8어린이)_대수촌-공종별수량산출(신라왕경숲)" xfId="3323" xr:uid="{00000000-0005-0000-0000-000055040000}"/>
    <cellStyle name="_수량산출 구눌하수도_자재집계표_공종별수량산출_공종별수량산출(형곡롤러블레이드장)200602" xfId="3324" xr:uid="{00000000-0005-0000-0000-000056040000}"/>
    <cellStyle name="_수량산출 구눌하수도_자재집계표_공종별수량산출_대수촌-공종별수량산출(신라왕경숲)" xfId="3325" xr:uid="{00000000-0005-0000-0000-000057040000}"/>
    <cellStyle name="_수량산출 구눌하수도_자재집계표_공종별수량산출_토공집계표" xfId="3326" xr:uid="{00000000-0005-0000-0000-000058040000}"/>
    <cellStyle name="_수량산출 구눌하수도_자재집계표_공종별수량산출_토공집계표_공종별수량산출(경주축구공원-광장)" xfId="3327" xr:uid="{00000000-0005-0000-0000-000059040000}"/>
    <cellStyle name="_수량산출 구눌하수도_자재집계표_공종별수량산출_토공집계표_공종별수량산출(형곡롤러블레이드장)200602" xfId="3328" xr:uid="{00000000-0005-0000-0000-00005A040000}"/>
    <cellStyle name="_수량산출 구눌하수도_자재집계표_공종별수량산출_토공집계표_대수촌-공종별수량산출(신라왕경숲)" xfId="3329" xr:uid="{00000000-0005-0000-0000-00005B040000}"/>
    <cellStyle name="_수량산출 구눌하수도_자재집계표_수량산출및자재집계" xfId="3330" xr:uid="{00000000-0005-0000-0000-00005C040000}"/>
    <cellStyle name="_수량산출 구눌하수도_자재집계표_수량산출및자재집계_공종별수량산출(경주축구공원-광장)" xfId="3331" xr:uid="{00000000-0005-0000-0000-00005D040000}"/>
    <cellStyle name="_수량산출 구눌하수도_자재집계표_수량산출및자재집계_공종별수량산출(상모제8어린이)" xfId="3332" xr:uid="{00000000-0005-0000-0000-00005E040000}"/>
    <cellStyle name="_수량산출 구눌하수도_자재집계표_수량산출및자재집계_공종별수량산출(상모제8어린이)_공종별수량산출(경주축구공원-광장)" xfId="3333" xr:uid="{00000000-0005-0000-0000-00005F040000}"/>
    <cellStyle name="_수량산출 구눌하수도_자재집계표_수량산출및자재집계_공종별수량산출(상모제8어린이)_공종별수량산출(형곡롤러블레이드장)200602" xfId="3334" xr:uid="{00000000-0005-0000-0000-000060040000}"/>
    <cellStyle name="_수량산출 구눌하수도_자재집계표_수량산출및자재집계_공종별수량산출(상모제8어린이)_대수촌-공종별수량산출(신라왕경숲)" xfId="3335" xr:uid="{00000000-0005-0000-0000-000061040000}"/>
    <cellStyle name="_수량산출 구눌하수도_자재집계표_수량산출및자재집계_공종별수량산출(형곡롤러블레이드장)200602" xfId="3336" xr:uid="{00000000-0005-0000-0000-000062040000}"/>
    <cellStyle name="_수량산출 구눌하수도_자재집계표_수량산출및자재집계_대수촌-공종별수량산출(신라왕경숲)" xfId="3337" xr:uid="{00000000-0005-0000-0000-000063040000}"/>
    <cellStyle name="_수량산출 구눌하수도_자재집계표_수량산출및자재집계_토공집계표" xfId="3338" xr:uid="{00000000-0005-0000-0000-000064040000}"/>
    <cellStyle name="_수량산출 구눌하수도_자재집계표_수량산출및자재집계_토공집계표_공종별수량산출(경주축구공원-광장)" xfId="3339" xr:uid="{00000000-0005-0000-0000-000065040000}"/>
    <cellStyle name="_수량산출 구눌하수도_자재집계표_수량산출및자재집계_토공집계표_공종별수량산출(형곡롤러블레이드장)200602" xfId="3340" xr:uid="{00000000-0005-0000-0000-000066040000}"/>
    <cellStyle name="_수량산출 구눌하수도_자재집계표_수량산출및자재집계_토공집계표_대수촌-공종별수량산출(신라왕경숲)" xfId="3341" xr:uid="{00000000-0005-0000-0000-000067040000}"/>
    <cellStyle name="_수량산출 구눌하수도_자재집계표_자재집계표" xfId="3342" xr:uid="{00000000-0005-0000-0000-000068040000}"/>
    <cellStyle name="_수량산출 구눌하수도_자재집계표_자재집계표(아사어린이공원)" xfId="3343" xr:uid="{00000000-0005-0000-0000-000069040000}"/>
    <cellStyle name="_수량산출 구눌하수도_자재집계표_자재집계표(아사어린이공원)_공종별수량산출(경주축구공원-광장)" xfId="3344" xr:uid="{00000000-0005-0000-0000-00006A040000}"/>
    <cellStyle name="_수량산출 구눌하수도_자재집계표_자재집계표(아사어린이공원)_공종별수량산출(상모제8어린이)" xfId="3345" xr:uid="{00000000-0005-0000-0000-00006B040000}"/>
    <cellStyle name="_수량산출 구눌하수도_자재집계표_자재집계표(아사어린이공원)_공종별수량산출(상모제8어린이)_공종별수량산출(경주축구공원-광장)" xfId="3346" xr:uid="{00000000-0005-0000-0000-00006C040000}"/>
    <cellStyle name="_수량산출 구눌하수도_자재집계표_자재집계표(아사어린이공원)_공종별수량산출(상모제8어린이)_공종별수량산출(형곡롤러블레이드장)200602" xfId="3347" xr:uid="{00000000-0005-0000-0000-00006D040000}"/>
    <cellStyle name="_수량산출 구눌하수도_자재집계표_자재집계표(아사어린이공원)_공종별수량산출(상모제8어린이)_대수촌-공종별수량산출(신라왕경숲)" xfId="3348" xr:uid="{00000000-0005-0000-0000-00006E040000}"/>
    <cellStyle name="_수량산출 구눌하수도_자재집계표_자재집계표(아사어린이공원)_공종별수량산출(형곡롤러블레이드장)200602" xfId="3349" xr:uid="{00000000-0005-0000-0000-00006F040000}"/>
    <cellStyle name="_수량산출 구눌하수도_자재집계표_자재집계표(아사어린이공원)_대수촌-공종별수량산출(신라왕경숲)" xfId="3350" xr:uid="{00000000-0005-0000-0000-000070040000}"/>
    <cellStyle name="_수량산출 구눌하수도_자재집계표_자재집계표(아사어린이공원)_토공집계표" xfId="3351" xr:uid="{00000000-0005-0000-0000-000071040000}"/>
    <cellStyle name="_수량산출 구눌하수도_자재집계표_자재집계표(아사어린이공원)_토공집계표_공종별수량산출(경주축구공원-광장)" xfId="3352" xr:uid="{00000000-0005-0000-0000-000072040000}"/>
    <cellStyle name="_수량산출 구눌하수도_자재집계표_자재집계표(아사어린이공원)_토공집계표_공종별수량산출(형곡롤러블레이드장)200602" xfId="3353" xr:uid="{00000000-0005-0000-0000-000073040000}"/>
    <cellStyle name="_수량산출 구눌하수도_자재집계표_자재집계표(아사어린이공원)_토공집계표_대수촌-공종별수량산출(신라왕경숲)" xfId="3354" xr:uid="{00000000-0005-0000-0000-000074040000}"/>
    <cellStyle name="_수량산출 구눌하수도_자재집계표_자재집계표_공종별수량산출(경주축구공원-광장)" xfId="3355" xr:uid="{00000000-0005-0000-0000-000075040000}"/>
    <cellStyle name="_수량산출 구눌하수도_자재집계표_자재집계표_공종별수량산출(상모제8어린이)" xfId="3356" xr:uid="{00000000-0005-0000-0000-000076040000}"/>
    <cellStyle name="_수량산출 구눌하수도_자재집계표_자재집계표_공종별수량산출(상모제8어린이)_공종별수량산출(경주축구공원-광장)" xfId="3357" xr:uid="{00000000-0005-0000-0000-000077040000}"/>
    <cellStyle name="_수량산출 구눌하수도_자재집계표_자재집계표_공종별수량산출(상모제8어린이)_공종별수량산출(형곡롤러블레이드장)200602" xfId="3358" xr:uid="{00000000-0005-0000-0000-000078040000}"/>
    <cellStyle name="_수량산출 구눌하수도_자재집계표_자재집계표_공종별수량산출(상모제8어린이)_대수촌-공종별수량산출(신라왕경숲)" xfId="3359" xr:uid="{00000000-0005-0000-0000-000079040000}"/>
    <cellStyle name="_수량산출 구눌하수도_자재집계표_자재집계표_공종별수량산출(형곡롤러블레이드장)200602" xfId="3360" xr:uid="{00000000-0005-0000-0000-00007A040000}"/>
    <cellStyle name="_수량산출 구눌하수도_자재집계표_자재집계표_대수촌-공종별수량산출(신라왕경숲)" xfId="3361" xr:uid="{00000000-0005-0000-0000-00007B040000}"/>
    <cellStyle name="_수량산출 구눌하수도_자재집계표_자재집계표_토공집계표" xfId="3362" xr:uid="{00000000-0005-0000-0000-00007C040000}"/>
    <cellStyle name="_수량산출 구눌하수도_자재집계표_자재집계표_토공집계표_공종별수량산출(경주축구공원-광장)" xfId="3363" xr:uid="{00000000-0005-0000-0000-00007D040000}"/>
    <cellStyle name="_수량산출 구눌하수도_자재집계표_자재집계표_토공집계표_공종별수량산출(형곡롤러블레이드장)200602" xfId="3364" xr:uid="{00000000-0005-0000-0000-00007E040000}"/>
    <cellStyle name="_수량산출 구눌하수도_자재집계표_자재집계표_토공집계표_대수촌-공종별수량산출(신라왕경숲)" xfId="3365" xr:uid="{00000000-0005-0000-0000-00007F040000}"/>
    <cellStyle name="_수량산출 구눌하수도_토공집계표" xfId="3366" xr:uid="{00000000-0005-0000-0000-000080040000}"/>
    <cellStyle name="_수량산출 구눌하수도_토공집계표_공종별수량산출(경주축구공원-광장)" xfId="3367" xr:uid="{00000000-0005-0000-0000-000081040000}"/>
    <cellStyle name="_수량산출 구눌하수도_토공집계표_공종별수량산출(형곡롤러블레이드장)200602" xfId="3368" xr:uid="{00000000-0005-0000-0000-000082040000}"/>
    <cellStyle name="_수량산출 구눌하수도_토공집계표_대수촌-공종별수량산출(신라왕경숲)" xfId="3369" xr:uid="{00000000-0005-0000-0000-000083040000}"/>
    <cellStyle name="_수밀콘크리트(수정)" xfId="74" xr:uid="{00000000-0005-0000-0000-000084040000}"/>
    <cellStyle name="_수원영통관리비실행" xfId="75" xr:uid="{00000000-0005-0000-0000-000085040000}"/>
    <cellStyle name="_숙소동설계변경 최종" xfId="3370" xr:uid="{00000000-0005-0000-0000-000086040000}"/>
    <cellStyle name="_숙소동설변" xfId="3371" xr:uid="{00000000-0005-0000-0000-000087040000}"/>
    <cellStyle name="_시민체육시설조성사업 조사설계용역 설계서" xfId="3372" xr:uid="{00000000-0005-0000-0000-000088040000}"/>
    <cellStyle name="_시방서" xfId="3373" xr:uid="{00000000-0005-0000-0000-000089040000}"/>
    <cellStyle name="_시스템개발산출양식_2003" xfId="3374" xr:uid="{00000000-0005-0000-0000-00008A040000}"/>
    <cellStyle name="_신명견적서 수정(재주)" xfId="5646" xr:uid="{00000000-0005-0000-0000-00008B040000}"/>
    <cellStyle name="_실행보고(관리비)" xfId="76" xr:uid="{00000000-0005-0000-0000-00008C040000}"/>
    <cellStyle name="_실행보고(교통안전)" xfId="77" xr:uid="{00000000-0005-0000-0000-00008D040000}"/>
    <cellStyle name="_실행보고(기준)" xfId="78" xr:uid="{00000000-0005-0000-0000-00008E040000}"/>
    <cellStyle name="_실행보고_수영장" xfId="79" xr:uid="{00000000-0005-0000-0000-00008F040000}"/>
    <cellStyle name="_실행보고_수영장_02 실행보고_대전인동1공구(29410)" xfId="80" xr:uid="{00000000-0005-0000-0000-000090040000}"/>
    <cellStyle name="_실행보고_수영장_2003년 경상비&amp;공통가설" xfId="81" xr:uid="{00000000-0005-0000-0000-000091040000}"/>
    <cellStyle name="_실행보고_수영장_2004년 급여실행" xfId="82" xr:uid="{00000000-0005-0000-0000-000092040000}"/>
    <cellStyle name="_실행보고_수영장_박용인동백상록 실행보고" xfId="83" xr:uid="{00000000-0005-0000-0000-000093040000}"/>
    <cellStyle name="_실행보고_수영장_사본 - 02_2003년실행보고양식" xfId="84" xr:uid="{00000000-0005-0000-0000-000094040000}"/>
    <cellStyle name="_실행보고_수영장_실행보고(경주세계문화엑스포)" xfId="85" xr:uid="{00000000-0005-0000-0000-000095040000}"/>
    <cellStyle name="_실행보고_수영장_용인동백상록 실행보고" xfId="86" xr:uid="{00000000-0005-0000-0000-000096040000}"/>
    <cellStyle name="_실행예산(관리비)" xfId="87" xr:uid="{00000000-0005-0000-0000-000097040000}"/>
    <cellStyle name="_심인고등(건축)" xfId="88" xr:uid="{00000000-0005-0000-0000-000098040000}"/>
    <cellStyle name="_심인중창호개체" xfId="89" xr:uid="{00000000-0005-0000-0000-000099040000}"/>
    <cellStyle name="_심인중학교서관창호교체및기타공사" xfId="90" xr:uid="{00000000-0005-0000-0000-00009A040000}"/>
    <cellStyle name="_아랫선부대공" xfId="3375" xr:uid="{00000000-0005-0000-0000-00009B040000}"/>
    <cellStyle name="_아랫선수량집계" xfId="3376" xr:uid="{00000000-0005-0000-0000-00009C040000}"/>
    <cellStyle name="_안강여고 교사동 창호교체및 기타공사" xfId="91" xr:uid="{00000000-0005-0000-0000-00009D040000}"/>
    <cellStyle name="_안강여중고설변내역서" xfId="92" xr:uid="{00000000-0005-0000-0000-00009E040000}"/>
    <cellStyle name="_안동컨트리클럽-품셈기준" xfId="3377" xr:uid="{00000000-0005-0000-0000-00009F040000}"/>
    <cellStyle name="_안동컨트리클럽-품셈기준(단계별수정)" xfId="3378" xr:uid="{00000000-0005-0000-0000-0000A0040000}"/>
    <cellStyle name="_안면도 지포지구-품셈기준" xfId="3379" xr:uid="{00000000-0005-0000-0000-0000A1040000}"/>
    <cellStyle name="_안전관리비" xfId="93" xr:uid="{00000000-0005-0000-0000-0000A2040000}"/>
    <cellStyle name="_안전관리비_00.실행예산(결재)" xfId="94" xr:uid="{00000000-0005-0000-0000-0000A3040000}"/>
    <cellStyle name="_안전보건11대 기본수칙" xfId="95" xr:uid="{00000000-0005-0000-0000-0000A4040000}"/>
    <cellStyle name="_양식" xfId="96" xr:uid="{00000000-0005-0000-0000-0000A5040000}"/>
    <cellStyle name="_양식_1" xfId="97" xr:uid="{00000000-0005-0000-0000-0000A6040000}"/>
    <cellStyle name="_양식_2" xfId="98" xr:uid="{00000000-0005-0000-0000-0000A7040000}"/>
    <cellStyle name="_에너지테마조성사업용역비" xfId="3380" xr:uid="{00000000-0005-0000-0000-0000A8040000}"/>
    <cellStyle name="_에너지테마조성사업용역비(제영향평가)" xfId="3381" xr:uid="{00000000-0005-0000-0000-0000A9040000}"/>
    <cellStyle name="_연인산도립공원 자연환경지구 재정비계획수립용역" xfId="3382" xr:uid="{00000000-0005-0000-0000-0000AA040000}"/>
    <cellStyle name="_영광항공측량" xfId="3383" xr:uid="{00000000-0005-0000-0000-0000AB040000}"/>
    <cellStyle name="_영주시 oo일원 항공사진측량 용역" xfId="3384" xr:uid="{00000000-0005-0000-0000-0000AC040000}"/>
    <cellStyle name="_영주시 OO일원 항공사진측량(설계내역서)" xfId="3385" xr:uid="{00000000-0005-0000-0000-0000AD040000}"/>
    <cellStyle name="_영통리슈빌작업내역(최종)" xfId="99" xr:uid="{00000000-0005-0000-0000-0000AE040000}"/>
    <cellStyle name="_옥포초등학교소방내역서" xfId="100" xr:uid="{00000000-0005-0000-0000-0000AF040000}"/>
    <cellStyle name="_용궁온천계약내역서최종" xfId="3386" xr:uid="{00000000-0005-0000-0000-0000B0040000}"/>
    <cellStyle name="_용역비산정(여주골프장)" xfId="3387" xr:uid="{00000000-0005-0000-0000-0000B1040000}"/>
    <cellStyle name="_용역비산정(정선골프장)" xfId="3388" xr:uid="{00000000-0005-0000-0000-0000B2040000}"/>
    <cellStyle name="_용역비산정(토질)" xfId="3389" xr:uid="{00000000-0005-0000-0000-0000B3040000}"/>
    <cellStyle name="_용인IC 내역서(결재0413)" xfId="101" xr:uid="{00000000-0005-0000-0000-0000B4040000}"/>
    <cellStyle name="_용인보라지구(06.9월)" xfId="5647" xr:uid="{00000000-0005-0000-0000-0000B5040000}"/>
    <cellStyle name="_용인시 보행육교조성공사 기본 및 실시설계용역" xfId="3390" xr:uid="{00000000-0005-0000-0000-0000B6040000}"/>
    <cellStyle name="_운반비" xfId="102" xr:uid="{00000000-0005-0000-0000-0000B7040000}"/>
    <cellStyle name="_울산시총괄안-20030509v1" xfId="3391" xr:uid="{00000000-0005-0000-0000-0000B8040000}"/>
    <cellStyle name="_울진고등학교B동교사증축 내역서" xfId="5648" xr:uid="{00000000-0005-0000-0000-0000B9040000}"/>
    <cellStyle name="_원가계산" xfId="5649" xr:uid="{00000000-0005-0000-0000-0000BA040000}"/>
    <cellStyle name="_원가-전기" xfId="5650" xr:uid="{00000000-0005-0000-0000-0000BB040000}"/>
    <cellStyle name="_원미고등학교2007.2.15" xfId="103" xr:uid="{00000000-0005-0000-0000-0000BC040000}"/>
    <cellStyle name="_원평지구골프장용역비(최종 2억3천)" xfId="3392" xr:uid="{00000000-0005-0000-0000-0000BD040000}"/>
    <cellStyle name="_월곳도시근린공원내역서" xfId="3393" xr:uid="{00000000-0005-0000-0000-0000BE040000}"/>
    <cellStyle name="_웹기반 수치지도 활용시스템 도입 설계서_1.1" xfId="3394" xr:uid="{00000000-0005-0000-0000-0000BF040000}"/>
    <cellStyle name="_웹기반 수치지도 활용시스템 도입 설계서_2.0" xfId="3395" xr:uid="{00000000-0005-0000-0000-0000C0040000}"/>
    <cellStyle name="_유강초수배전" xfId="104" xr:uid="{00000000-0005-0000-0000-0000C1040000}"/>
    <cellStyle name="_유기전기1(동영ENG내역)" xfId="105" xr:uid="{00000000-0005-0000-0000-0000C2040000}"/>
    <cellStyle name="_유첨3(서식)" xfId="106" xr:uid="{00000000-0005-0000-0000-0000C3040000}"/>
    <cellStyle name="_유첨3(서식)_1" xfId="107" xr:uid="{00000000-0005-0000-0000-0000C4040000}"/>
    <cellStyle name="_의료원-건축" xfId="108" xr:uid="{00000000-0005-0000-0000-0000C5040000}"/>
    <cellStyle name="_의왕 왕송저수지 조성사업 기본 및 실시설계용역(1-1)" xfId="3396" xr:uid="{00000000-0005-0000-0000-0000C6040000}"/>
    <cellStyle name="_의왕 왕송저수지 조성사업 환경재해영향평가용역" xfId="3397" xr:uid="{00000000-0005-0000-0000-0000C7040000}"/>
    <cellStyle name="_의정부  상하수도 설계내역서_1.2" xfId="3398" xr:uid="{00000000-0005-0000-0000-0000C8040000}"/>
    <cellStyle name="_이곡_국민체육센터(수영장)_건립-전기(1105)" xfId="5651" xr:uid="{00000000-0005-0000-0000-0000C9040000}"/>
    <cellStyle name="_이장우이사-품셈기준" xfId="3399" xr:uid="{00000000-0005-0000-0000-0000CA040000}"/>
    <cellStyle name="_인삼랜드내역서" xfId="3400" xr:uid="{00000000-0005-0000-0000-0000CB040000}"/>
    <cellStyle name="_인원계획표 " xfId="109" xr:uid="{00000000-0005-0000-0000-0000CC040000}"/>
    <cellStyle name="_인원계획표 _00.실행예산(결재)" xfId="110" xr:uid="{00000000-0005-0000-0000-0000CD040000}"/>
    <cellStyle name="_인원계획표 _07.복수리슈빌 미장" xfId="111" xr:uid="{00000000-0005-0000-0000-0000CE040000}"/>
    <cellStyle name="_인원계획표 _Book1" xfId="112" xr:uid="{00000000-0005-0000-0000-0000CF040000}"/>
    <cellStyle name="_인원계획표 _Book1_00.실행예산(결재)" xfId="113" xr:uid="{00000000-0005-0000-0000-0000D0040000}"/>
    <cellStyle name="_인원계획표 _Book1_07.복수리슈빌 미장" xfId="114" xr:uid="{00000000-0005-0000-0000-0000D1040000}"/>
    <cellStyle name="_인원계획표 _Book1_견적용내역" xfId="115" xr:uid="{00000000-0005-0000-0000-0000D2040000}"/>
    <cellStyle name="_인원계획표 _Book1_견적용내역(도급비교)" xfId="116" xr:uid="{00000000-0005-0000-0000-0000D3040000}"/>
    <cellStyle name="_인원계획표 _Book1_견적용내역(도급비교)_관저리슈빌최종실행1" xfId="117" xr:uid="{00000000-0005-0000-0000-0000D4040000}"/>
    <cellStyle name="_인원계획표 _Book1_견적용내역(도급비교)_관저리슈빌최종실행1_관저리슈빌최종실행1" xfId="118" xr:uid="{00000000-0005-0000-0000-0000D5040000}"/>
    <cellStyle name="_인원계획표 _Book1_견적용내역_관저리슈빌최종실행1" xfId="119" xr:uid="{00000000-0005-0000-0000-0000D6040000}"/>
    <cellStyle name="_인원계획표 _Book1_견적용내역_관저리슈빌최종실행1_관저리슈빌최종실행1" xfId="120" xr:uid="{00000000-0005-0000-0000-0000D7040000}"/>
    <cellStyle name="_인원계획표 _Book1_관저리슈빌최종실행(1224)" xfId="121" xr:uid="{00000000-0005-0000-0000-0000D8040000}"/>
    <cellStyle name="_인원계획표 _Book1_관저리슈빌최종실행(1224)_관저리슈빌최종실행1" xfId="122" xr:uid="{00000000-0005-0000-0000-0000D9040000}"/>
    <cellStyle name="_인원계획표 _Book1_관저리슈빌최종실행(1224)_관저리슈빌최종실행1_관저리슈빌최종실행1" xfId="123" xr:uid="{00000000-0005-0000-0000-0000DA040000}"/>
    <cellStyle name="_인원계획표 _Book1_관저리슈빌최종실행1" xfId="124" xr:uid="{00000000-0005-0000-0000-0000DB040000}"/>
    <cellStyle name="_인원계획표 _Book1_노은14BL 최종내역서(04.10.05)" xfId="125" xr:uid="{00000000-0005-0000-0000-0000DC040000}"/>
    <cellStyle name="_인원계획표 _Book1_노은14BL 최종내역서(04.10.05)_복사본 13블럭내역(최종04.10.05)" xfId="126" xr:uid="{00000000-0005-0000-0000-0000DD040000}"/>
    <cellStyle name="_인원계획표 _Book1_노은14BL 최종내역서(04.6.18)" xfId="127" xr:uid="{00000000-0005-0000-0000-0000DE040000}"/>
    <cellStyle name="_인원계획표 _Book1_노은14BL 최종내역서(04.6.18)_노은14BL 최종내역서(04.10.05)" xfId="128" xr:uid="{00000000-0005-0000-0000-0000DF040000}"/>
    <cellStyle name="_인원계획표 _Book1_노은14BL 최종내역서(04.6.18)_노은14BL 최종내역서(04.10.05)_복사본 13블럭내역(최종04.10.05)" xfId="129" xr:uid="{00000000-0005-0000-0000-0000E0040000}"/>
    <cellStyle name="_인원계획표 _Book1_노은14BL 최종내역서(04.6.18)_노은2지구 13블럭내역(최종04.10.05)" xfId="130" xr:uid="{00000000-0005-0000-0000-0000E1040000}"/>
    <cellStyle name="_인원계획표 _Book1_노은14BL 최종내역서(04.6.18)_청주비하내역(04.09.16)" xfId="131" xr:uid="{00000000-0005-0000-0000-0000E2040000}"/>
    <cellStyle name="_인원계획표 _Book1_노은14BL 최종내역서(04.6.24)" xfId="132" xr:uid="{00000000-0005-0000-0000-0000E3040000}"/>
    <cellStyle name="_인원계획표 _Book1_노은14BL 최종내역서(04.6.24)_검토" xfId="133" xr:uid="{00000000-0005-0000-0000-0000E4040000}"/>
    <cellStyle name="_인원계획표 _Book1_노은14BL 최종내역서(04.6.24)_검토_복사본 13블럭내역(최종04.10.05)" xfId="134" xr:uid="{00000000-0005-0000-0000-0000E5040000}"/>
    <cellStyle name="_인원계획표 _Book1_노은14BL 최종내역서(04.6.24)_검토1" xfId="135" xr:uid="{00000000-0005-0000-0000-0000E6040000}"/>
    <cellStyle name="_인원계획표 _Book1_노은14BL 최종내역서(04.6.24)_검토1_복사본 13블럭내역(최종04.10.05)" xfId="136" xr:uid="{00000000-0005-0000-0000-0000E7040000}"/>
    <cellStyle name="_인원계획표 _Book1_노은14BL 최종내역서(04.6.24)_검토2" xfId="137" xr:uid="{00000000-0005-0000-0000-0000E8040000}"/>
    <cellStyle name="_인원계획표 _Book1_노은14BL 최종내역서(04.6.24)_검토2_복사본 13블럭내역(최종04.10.05)" xfId="138" xr:uid="{00000000-0005-0000-0000-0000E9040000}"/>
    <cellStyle name="_인원계획표 _Book1_노은14BL 최종내역서(04.6.24)_복사본 13블럭내역(최종04.10.05)" xfId="139" xr:uid="{00000000-0005-0000-0000-0000EA040000}"/>
    <cellStyle name="_인원계획표 _Book1_노은2지구 13블럭내역(최종04.10.05)" xfId="140" xr:uid="{00000000-0005-0000-0000-0000EB040000}"/>
    <cellStyle name="_인원계획표 _Book1_동백리슈빌 최종내역서(단가참고)" xfId="141" xr:uid="{00000000-0005-0000-0000-0000EC040000}"/>
    <cellStyle name="_인원계획표 _Book1_동백리슈빌 최종내역서(단가참고)_복사본 13블럭내역(최종04.10.05)" xfId="142" xr:uid="{00000000-0005-0000-0000-0000ED040000}"/>
    <cellStyle name="_인원계획표 _Book1_동백리슈빌 확정내역서(2004.02.10)" xfId="143" xr:uid="{00000000-0005-0000-0000-0000EE040000}"/>
    <cellStyle name="_인원계획표 _Book1_리슈빌 공사별 비교(전체현장)" xfId="144" xr:uid="{00000000-0005-0000-0000-0000EF040000}"/>
    <cellStyle name="_인원계획표 _Book1_리슈빌 공사별 비교(전체현장)_복사본 13블럭내역(최종04.10.05)" xfId="145" xr:uid="{00000000-0005-0000-0000-0000F0040000}"/>
    <cellStyle name="_인원계획표 _Book1_삼익비교실행" xfId="146" xr:uid="{00000000-0005-0000-0000-0000F1040000}"/>
    <cellStyle name="_인원계획표 _Book1_삼익비교실행_00.실행예산(결재)" xfId="147" xr:uid="{00000000-0005-0000-0000-0000F2040000}"/>
    <cellStyle name="_인원계획표 _Book1_삼익비교실행_07.복수리슈빌 미장" xfId="148" xr:uid="{00000000-0005-0000-0000-0000F3040000}"/>
    <cellStyle name="_인원계획표 _Book1_삼익비교실행_견적용내역" xfId="149" xr:uid="{00000000-0005-0000-0000-0000F4040000}"/>
    <cellStyle name="_인원계획표 _Book1_삼익비교실행_견적용내역(도급비교)" xfId="150" xr:uid="{00000000-0005-0000-0000-0000F5040000}"/>
    <cellStyle name="_인원계획표 _Book1_삼익비교실행_견적용내역(도급비교)_관저리슈빌최종실행1" xfId="151" xr:uid="{00000000-0005-0000-0000-0000F6040000}"/>
    <cellStyle name="_인원계획표 _Book1_삼익비교실행_견적용내역(도급비교)_관저리슈빌최종실행1_관저리슈빌최종실행1" xfId="152" xr:uid="{00000000-0005-0000-0000-0000F7040000}"/>
    <cellStyle name="_인원계획표 _Book1_삼익비교실행_견적용내역_관저리슈빌최종실행1" xfId="153" xr:uid="{00000000-0005-0000-0000-0000F8040000}"/>
    <cellStyle name="_인원계획표 _Book1_삼익비교실행_견적용내역_관저리슈빌최종실행1_관저리슈빌최종실행1" xfId="154" xr:uid="{00000000-0005-0000-0000-0000F9040000}"/>
    <cellStyle name="_인원계획표 _Book1_삼익비교실행_관저리슈빌최종실행(1224)" xfId="155" xr:uid="{00000000-0005-0000-0000-0000FA040000}"/>
    <cellStyle name="_인원계획표 _Book1_삼익비교실행_관저리슈빌최종실행(1224)_관저리슈빌최종실행1" xfId="156" xr:uid="{00000000-0005-0000-0000-0000FB040000}"/>
    <cellStyle name="_인원계획표 _Book1_삼익비교실행_관저리슈빌최종실행(1224)_관저리슈빌최종실행1_관저리슈빌최종실행1" xfId="157" xr:uid="{00000000-0005-0000-0000-0000FC040000}"/>
    <cellStyle name="_인원계획표 _Book1_삼익비교실행_관저리슈빌최종실행1" xfId="158" xr:uid="{00000000-0005-0000-0000-0000FD040000}"/>
    <cellStyle name="_인원계획표 _Book1_삼익비교실행_노은14BL 최종내역서(04.10.05)" xfId="159" xr:uid="{00000000-0005-0000-0000-0000FE040000}"/>
    <cellStyle name="_인원계획표 _Book1_삼익비교실행_노은14BL 최종내역서(04.10.05)_복사본 13블럭내역(최종04.10.05)" xfId="160" xr:uid="{00000000-0005-0000-0000-0000FF040000}"/>
    <cellStyle name="_인원계획표 _Book1_삼익비교실행_노은14BL 최종내역서(04.6.18)" xfId="161" xr:uid="{00000000-0005-0000-0000-000000050000}"/>
    <cellStyle name="_인원계획표 _Book1_삼익비교실행_노은14BL 최종내역서(04.6.18)_노은14BL 최종내역서(04.10.05)" xfId="162" xr:uid="{00000000-0005-0000-0000-000001050000}"/>
    <cellStyle name="_인원계획표 _Book1_삼익비교실행_노은14BL 최종내역서(04.6.18)_노은14BL 최종내역서(04.10.05)_복사본 13블럭내역(최종04.10.05)" xfId="163" xr:uid="{00000000-0005-0000-0000-000002050000}"/>
    <cellStyle name="_인원계획표 _Book1_삼익비교실행_노은14BL 최종내역서(04.6.18)_노은2지구 13블럭내역(최종04.10.05)" xfId="164" xr:uid="{00000000-0005-0000-0000-000003050000}"/>
    <cellStyle name="_인원계획표 _Book1_삼익비교실행_노은14BL 최종내역서(04.6.18)_청주비하내역(04.09.16)" xfId="165" xr:uid="{00000000-0005-0000-0000-000004050000}"/>
    <cellStyle name="_인원계획표 _Book1_삼익비교실행_노은14BL 최종내역서(04.6.24)" xfId="166" xr:uid="{00000000-0005-0000-0000-000005050000}"/>
    <cellStyle name="_인원계획표 _Book1_삼익비교실행_노은14BL 최종내역서(04.6.24)_검토" xfId="167" xr:uid="{00000000-0005-0000-0000-000006050000}"/>
    <cellStyle name="_인원계획표 _Book1_삼익비교실행_노은14BL 최종내역서(04.6.24)_검토_복사본 13블럭내역(최종04.10.05)" xfId="168" xr:uid="{00000000-0005-0000-0000-000007050000}"/>
    <cellStyle name="_인원계획표 _Book1_삼익비교실행_노은14BL 최종내역서(04.6.24)_검토1" xfId="169" xr:uid="{00000000-0005-0000-0000-000008050000}"/>
    <cellStyle name="_인원계획표 _Book1_삼익비교실행_노은14BL 최종내역서(04.6.24)_검토1_복사본 13블럭내역(최종04.10.05)" xfId="170" xr:uid="{00000000-0005-0000-0000-000009050000}"/>
    <cellStyle name="_인원계획표 _Book1_삼익비교실행_노은14BL 최종내역서(04.6.24)_검토2" xfId="171" xr:uid="{00000000-0005-0000-0000-00000A050000}"/>
    <cellStyle name="_인원계획표 _Book1_삼익비교실행_노은14BL 최종내역서(04.6.24)_검토2_복사본 13블럭내역(최종04.10.05)" xfId="172" xr:uid="{00000000-0005-0000-0000-00000B050000}"/>
    <cellStyle name="_인원계획표 _Book1_삼익비교실행_노은14BL 최종내역서(04.6.24)_복사본 13블럭내역(최종04.10.05)" xfId="173" xr:uid="{00000000-0005-0000-0000-00000C050000}"/>
    <cellStyle name="_인원계획표 _Book1_삼익비교실행_노은2지구 13블럭내역(최종04.10.05)" xfId="174" xr:uid="{00000000-0005-0000-0000-00000D050000}"/>
    <cellStyle name="_인원계획표 _Book1_삼익비교실행_동백리슈빌 최종내역서(단가참고)" xfId="175" xr:uid="{00000000-0005-0000-0000-00000E050000}"/>
    <cellStyle name="_인원계획표 _Book1_삼익비교실행_동백리슈빌 최종내역서(단가참고)_복사본 13블럭내역(최종04.10.05)" xfId="176" xr:uid="{00000000-0005-0000-0000-00000F050000}"/>
    <cellStyle name="_인원계획표 _Book1_삼익비교실행_동백리슈빌 확정내역서(2004.02.10)" xfId="177" xr:uid="{00000000-0005-0000-0000-000010050000}"/>
    <cellStyle name="_인원계획표 _Book1_삼익비교실행_리슈빌 공사별 비교(전체현장)" xfId="178" xr:uid="{00000000-0005-0000-0000-000011050000}"/>
    <cellStyle name="_인원계획표 _Book1_삼익비교실행_리슈빌 공사별 비교(전체현장)_복사본 13블럭내역(최종04.10.05)" xfId="179" xr:uid="{00000000-0005-0000-0000-000012050000}"/>
    <cellStyle name="_인원계획표 _Book1_삼익비교실행_실행(노은리슈빌)" xfId="180" xr:uid="{00000000-0005-0000-0000-000013050000}"/>
    <cellStyle name="_인원계획표 _Book1_삼익비교실행_실행(노은리슈빌)_관저리슈빌최종실행1" xfId="181" xr:uid="{00000000-0005-0000-0000-000014050000}"/>
    <cellStyle name="_인원계획표 _Book1_삼익비교실행_실행(노은리슈빌)_관저리슈빌최종실행1_관저리슈빌최종실행1" xfId="182" xr:uid="{00000000-0005-0000-0000-000015050000}"/>
    <cellStyle name="_인원계획표 _Book1_삼익비교실행_실행예산 (2004.03.29)" xfId="183" xr:uid="{00000000-0005-0000-0000-000016050000}"/>
    <cellStyle name="_인원계획표 _Book1_삼익비교실행_용인IC 내역서(결재0413)" xfId="184" xr:uid="{00000000-0005-0000-0000-000017050000}"/>
    <cellStyle name="_인원계획표 _Book1_삼익비교실행_청주비하내역(04.09.16)" xfId="185" xr:uid="{00000000-0005-0000-0000-000018050000}"/>
    <cellStyle name="_인원계획표 _Book1_삼익협의실행" xfId="186" xr:uid="{00000000-0005-0000-0000-000019050000}"/>
    <cellStyle name="_인원계획표 _Book1_삼익협의실행_00.실행예산(결재)" xfId="187" xr:uid="{00000000-0005-0000-0000-00001A050000}"/>
    <cellStyle name="_인원계획표 _Book1_삼익협의실행_07.복수리슈빌 미장" xfId="188" xr:uid="{00000000-0005-0000-0000-00001B050000}"/>
    <cellStyle name="_인원계획표 _Book1_삼익협의실행_견적용내역" xfId="189" xr:uid="{00000000-0005-0000-0000-00001C050000}"/>
    <cellStyle name="_인원계획표 _Book1_삼익협의실행_견적용내역(도급비교)" xfId="190" xr:uid="{00000000-0005-0000-0000-00001D050000}"/>
    <cellStyle name="_인원계획표 _Book1_삼익협의실행_견적용내역(도급비교)_관저리슈빌최종실행1" xfId="191" xr:uid="{00000000-0005-0000-0000-00001E050000}"/>
    <cellStyle name="_인원계획표 _Book1_삼익협의실행_견적용내역(도급비교)_관저리슈빌최종실행1_관저리슈빌최종실행1" xfId="192" xr:uid="{00000000-0005-0000-0000-00001F050000}"/>
    <cellStyle name="_인원계획표 _Book1_삼익협의실행_견적용내역_관저리슈빌최종실행1" xfId="193" xr:uid="{00000000-0005-0000-0000-000020050000}"/>
    <cellStyle name="_인원계획표 _Book1_삼익협의실행_견적용내역_관저리슈빌최종실행1_관저리슈빌최종실행1" xfId="194" xr:uid="{00000000-0005-0000-0000-000021050000}"/>
    <cellStyle name="_인원계획표 _Book1_삼익협의실행_관저리슈빌최종실행(1224)" xfId="195" xr:uid="{00000000-0005-0000-0000-000022050000}"/>
    <cellStyle name="_인원계획표 _Book1_삼익협의실행_관저리슈빌최종실행(1224)_관저리슈빌최종실행1" xfId="196" xr:uid="{00000000-0005-0000-0000-000023050000}"/>
    <cellStyle name="_인원계획표 _Book1_삼익협의실행_관저리슈빌최종실행(1224)_관저리슈빌최종실행1_관저리슈빌최종실행1" xfId="197" xr:uid="{00000000-0005-0000-0000-000024050000}"/>
    <cellStyle name="_인원계획표 _Book1_삼익협의실행_관저리슈빌최종실행1" xfId="198" xr:uid="{00000000-0005-0000-0000-000025050000}"/>
    <cellStyle name="_인원계획표 _Book1_삼익협의실행_노은14BL 최종내역서(04.10.05)" xfId="199" xr:uid="{00000000-0005-0000-0000-000026050000}"/>
    <cellStyle name="_인원계획표 _Book1_삼익협의실행_노은14BL 최종내역서(04.10.05)_복사본 13블럭내역(최종04.10.05)" xfId="200" xr:uid="{00000000-0005-0000-0000-000027050000}"/>
    <cellStyle name="_인원계획표 _Book1_삼익협의실행_노은14BL 최종내역서(04.6.18)" xfId="201" xr:uid="{00000000-0005-0000-0000-000028050000}"/>
    <cellStyle name="_인원계획표 _Book1_삼익협의실행_노은14BL 최종내역서(04.6.18)_노은14BL 최종내역서(04.10.05)" xfId="202" xr:uid="{00000000-0005-0000-0000-000029050000}"/>
    <cellStyle name="_인원계획표 _Book1_삼익협의실행_노은14BL 최종내역서(04.6.18)_노은14BL 최종내역서(04.10.05)_복사본 13블럭내역(최종04.10.05)" xfId="203" xr:uid="{00000000-0005-0000-0000-00002A050000}"/>
    <cellStyle name="_인원계획표 _Book1_삼익협의실행_노은14BL 최종내역서(04.6.18)_노은2지구 13블럭내역(최종04.10.05)" xfId="204" xr:uid="{00000000-0005-0000-0000-00002B050000}"/>
    <cellStyle name="_인원계획표 _Book1_삼익협의실행_노은14BL 최종내역서(04.6.18)_청주비하내역(04.09.16)" xfId="205" xr:uid="{00000000-0005-0000-0000-00002C050000}"/>
    <cellStyle name="_인원계획표 _Book1_삼익협의실행_노은14BL 최종내역서(04.6.24)" xfId="206" xr:uid="{00000000-0005-0000-0000-00002D050000}"/>
    <cellStyle name="_인원계획표 _Book1_삼익협의실행_노은14BL 최종내역서(04.6.24)_검토" xfId="207" xr:uid="{00000000-0005-0000-0000-00002E050000}"/>
    <cellStyle name="_인원계획표 _Book1_삼익협의실행_노은14BL 최종내역서(04.6.24)_검토_복사본 13블럭내역(최종04.10.05)" xfId="208" xr:uid="{00000000-0005-0000-0000-00002F050000}"/>
    <cellStyle name="_인원계획표 _Book1_삼익협의실행_노은14BL 최종내역서(04.6.24)_검토1" xfId="209" xr:uid="{00000000-0005-0000-0000-000030050000}"/>
    <cellStyle name="_인원계획표 _Book1_삼익협의실행_노은14BL 최종내역서(04.6.24)_검토1_복사본 13블럭내역(최종04.10.05)" xfId="210" xr:uid="{00000000-0005-0000-0000-000031050000}"/>
    <cellStyle name="_인원계획표 _Book1_삼익협의실행_노은14BL 최종내역서(04.6.24)_검토2" xfId="211" xr:uid="{00000000-0005-0000-0000-000032050000}"/>
    <cellStyle name="_인원계획표 _Book1_삼익협의실행_노은14BL 최종내역서(04.6.24)_검토2_복사본 13블럭내역(최종04.10.05)" xfId="212" xr:uid="{00000000-0005-0000-0000-000033050000}"/>
    <cellStyle name="_인원계획표 _Book1_삼익협의실행_노은14BL 최종내역서(04.6.24)_복사본 13블럭내역(최종04.10.05)" xfId="213" xr:uid="{00000000-0005-0000-0000-000034050000}"/>
    <cellStyle name="_인원계획표 _Book1_삼익협의실행_노은2지구 13블럭내역(최종04.10.05)" xfId="214" xr:uid="{00000000-0005-0000-0000-000035050000}"/>
    <cellStyle name="_인원계획표 _Book1_삼익협의실행_동백리슈빌 최종내역서(단가참고)" xfId="215" xr:uid="{00000000-0005-0000-0000-000036050000}"/>
    <cellStyle name="_인원계획표 _Book1_삼익협의실행_동백리슈빌 최종내역서(단가참고)_복사본 13블럭내역(최종04.10.05)" xfId="216" xr:uid="{00000000-0005-0000-0000-000037050000}"/>
    <cellStyle name="_인원계획표 _Book1_삼익협의실행_동백리슈빌 확정내역서(2004.02.10)" xfId="217" xr:uid="{00000000-0005-0000-0000-000038050000}"/>
    <cellStyle name="_인원계획표 _Book1_삼익협의실행_리슈빌 공사별 비교(전체현장)" xfId="218" xr:uid="{00000000-0005-0000-0000-000039050000}"/>
    <cellStyle name="_인원계획표 _Book1_삼익협의실행_리슈빌 공사별 비교(전체현장)_복사본 13블럭내역(최종04.10.05)" xfId="219" xr:uid="{00000000-0005-0000-0000-00003A050000}"/>
    <cellStyle name="_인원계획표 _Book1_삼익협의실행_실행(노은리슈빌)" xfId="220" xr:uid="{00000000-0005-0000-0000-00003B050000}"/>
    <cellStyle name="_인원계획표 _Book1_삼익협의실행_실행(노은리슈빌)_관저리슈빌최종실행1" xfId="221" xr:uid="{00000000-0005-0000-0000-00003C050000}"/>
    <cellStyle name="_인원계획표 _Book1_삼익협의실행_실행(노은리슈빌)_관저리슈빌최종실행1_관저리슈빌최종실행1" xfId="222" xr:uid="{00000000-0005-0000-0000-00003D050000}"/>
    <cellStyle name="_인원계획표 _Book1_삼익협의실행_실행예산 (2004.03.29)" xfId="223" xr:uid="{00000000-0005-0000-0000-00003E050000}"/>
    <cellStyle name="_인원계획표 _Book1_삼익협의실행_용인IC 내역서(결재0413)" xfId="224" xr:uid="{00000000-0005-0000-0000-00003F050000}"/>
    <cellStyle name="_인원계획표 _Book1_삼익협의실행_청주비하내역(04.09.16)" xfId="225" xr:uid="{00000000-0005-0000-0000-000040050000}"/>
    <cellStyle name="_인원계획표 _Book1_실행(노은리슈빌)" xfId="226" xr:uid="{00000000-0005-0000-0000-000041050000}"/>
    <cellStyle name="_인원계획표 _Book1_실행(노은리슈빌)_관저리슈빌최종실행1" xfId="227" xr:uid="{00000000-0005-0000-0000-000042050000}"/>
    <cellStyle name="_인원계획표 _Book1_실행(노은리슈빌)_관저리슈빌최종실행1_관저리슈빌최종실행1" xfId="228" xr:uid="{00000000-0005-0000-0000-000043050000}"/>
    <cellStyle name="_인원계획표 _Book1_실행검토228" xfId="229" xr:uid="{00000000-0005-0000-0000-000044050000}"/>
    <cellStyle name="_인원계획표 _Book1_실행검토228_00.실행예산(결재)" xfId="230" xr:uid="{00000000-0005-0000-0000-000045050000}"/>
    <cellStyle name="_인원계획표 _Book1_실행검토228_07.복수리슈빌 미장" xfId="231" xr:uid="{00000000-0005-0000-0000-000046050000}"/>
    <cellStyle name="_인원계획표 _Book1_실행검토228_견적용내역" xfId="232" xr:uid="{00000000-0005-0000-0000-000047050000}"/>
    <cellStyle name="_인원계획표 _Book1_실행검토228_견적용내역(도급비교)" xfId="233" xr:uid="{00000000-0005-0000-0000-000048050000}"/>
    <cellStyle name="_인원계획표 _Book1_실행검토228_견적용내역(도급비교)_관저리슈빌최종실행1" xfId="234" xr:uid="{00000000-0005-0000-0000-000049050000}"/>
    <cellStyle name="_인원계획표 _Book1_실행검토228_견적용내역(도급비교)_관저리슈빌최종실행1_관저리슈빌최종실행1" xfId="235" xr:uid="{00000000-0005-0000-0000-00004A050000}"/>
    <cellStyle name="_인원계획표 _Book1_실행검토228_견적용내역_관저리슈빌최종실행1" xfId="236" xr:uid="{00000000-0005-0000-0000-00004B050000}"/>
    <cellStyle name="_인원계획표 _Book1_실행검토228_견적용내역_관저리슈빌최종실행1_관저리슈빌최종실행1" xfId="237" xr:uid="{00000000-0005-0000-0000-00004C050000}"/>
    <cellStyle name="_인원계획표 _Book1_실행검토228_관저리슈빌최종실행(1224)" xfId="238" xr:uid="{00000000-0005-0000-0000-00004D050000}"/>
    <cellStyle name="_인원계획표 _Book1_실행검토228_관저리슈빌최종실행(1224)_관저리슈빌최종실행1" xfId="239" xr:uid="{00000000-0005-0000-0000-00004E050000}"/>
    <cellStyle name="_인원계획표 _Book1_실행검토228_관저리슈빌최종실행(1224)_관저리슈빌최종실행1_관저리슈빌최종실행1" xfId="240" xr:uid="{00000000-0005-0000-0000-00004F050000}"/>
    <cellStyle name="_인원계획표 _Book1_실행검토228_관저리슈빌최종실행1" xfId="241" xr:uid="{00000000-0005-0000-0000-000050050000}"/>
    <cellStyle name="_인원계획표 _Book1_실행검토228_노은14BL 최종내역서(04.10.05)" xfId="242" xr:uid="{00000000-0005-0000-0000-000051050000}"/>
    <cellStyle name="_인원계획표 _Book1_실행검토228_노은14BL 최종내역서(04.10.05)_복사본 13블럭내역(최종04.10.05)" xfId="243" xr:uid="{00000000-0005-0000-0000-000052050000}"/>
    <cellStyle name="_인원계획표 _Book1_실행검토228_노은14BL 최종내역서(04.6.18)" xfId="244" xr:uid="{00000000-0005-0000-0000-000053050000}"/>
    <cellStyle name="_인원계획표 _Book1_실행검토228_노은14BL 최종내역서(04.6.18)_노은14BL 최종내역서(04.10.05)" xfId="245" xr:uid="{00000000-0005-0000-0000-000054050000}"/>
    <cellStyle name="_인원계획표 _Book1_실행검토228_노은14BL 최종내역서(04.6.18)_노은14BL 최종내역서(04.10.05)_복사본 13블럭내역(최종04.10.05)" xfId="246" xr:uid="{00000000-0005-0000-0000-000055050000}"/>
    <cellStyle name="_인원계획표 _Book1_실행검토228_노은14BL 최종내역서(04.6.18)_노은2지구 13블럭내역(최종04.10.05)" xfId="247" xr:uid="{00000000-0005-0000-0000-000056050000}"/>
    <cellStyle name="_인원계획표 _Book1_실행검토228_노은14BL 최종내역서(04.6.18)_청주비하내역(04.09.16)" xfId="248" xr:uid="{00000000-0005-0000-0000-000057050000}"/>
    <cellStyle name="_인원계획표 _Book1_실행검토228_노은14BL 최종내역서(04.6.24)" xfId="249" xr:uid="{00000000-0005-0000-0000-000058050000}"/>
    <cellStyle name="_인원계획표 _Book1_실행검토228_노은14BL 최종내역서(04.6.24)_검토" xfId="250" xr:uid="{00000000-0005-0000-0000-000059050000}"/>
    <cellStyle name="_인원계획표 _Book1_실행검토228_노은14BL 최종내역서(04.6.24)_검토_복사본 13블럭내역(최종04.10.05)" xfId="251" xr:uid="{00000000-0005-0000-0000-00005A050000}"/>
    <cellStyle name="_인원계획표 _Book1_실행검토228_노은14BL 최종내역서(04.6.24)_검토1" xfId="252" xr:uid="{00000000-0005-0000-0000-00005B050000}"/>
    <cellStyle name="_인원계획표 _Book1_실행검토228_노은14BL 최종내역서(04.6.24)_검토1_복사본 13블럭내역(최종04.10.05)" xfId="253" xr:uid="{00000000-0005-0000-0000-00005C050000}"/>
    <cellStyle name="_인원계획표 _Book1_실행검토228_노은14BL 최종내역서(04.6.24)_검토2" xfId="254" xr:uid="{00000000-0005-0000-0000-00005D050000}"/>
    <cellStyle name="_인원계획표 _Book1_실행검토228_노은14BL 최종내역서(04.6.24)_검토2_복사본 13블럭내역(최종04.10.05)" xfId="255" xr:uid="{00000000-0005-0000-0000-00005E050000}"/>
    <cellStyle name="_인원계획표 _Book1_실행검토228_노은14BL 최종내역서(04.6.24)_복사본 13블럭내역(최종04.10.05)" xfId="256" xr:uid="{00000000-0005-0000-0000-00005F050000}"/>
    <cellStyle name="_인원계획표 _Book1_실행검토228_노은2지구 13블럭내역(최종04.10.05)" xfId="257" xr:uid="{00000000-0005-0000-0000-000060050000}"/>
    <cellStyle name="_인원계획표 _Book1_실행검토228_동백리슈빌 최종내역서(단가참고)" xfId="258" xr:uid="{00000000-0005-0000-0000-000061050000}"/>
    <cellStyle name="_인원계획표 _Book1_실행검토228_동백리슈빌 최종내역서(단가참고)_복사본 13블럭내역(최종04.10.05)" xfId="259" xr:uid="{00000000-0005-0000-0000-000062050000}"/>
    <cellStyle name="_인원계획표 _Book1_실행검토228_동백리슈빌 확정내역서(2004.02.10)" xfId="260" xr:uid="{00000000-0005-0000-0000-000063050000}"/>
    <cellStyle name="_인원계획표 _Book1_실행검토228_리슈빌 공사별 비교(전체현장)" xfId="261" xr:uid="{00000000-0005-0000-0000-000064050000}"/>
    <cellStyle name="_인원계획표 _Book1_실행검토228_리슈빌 공사별 비교(전체현장)_복사본 13블럭내역(최종04.10.05)" xfId="262" xr:uid="{00000000-0005-0000-0000-000065050000}"/>
    <cellStyle name="_인원계획표 _Book1_실행검토228_실행(노은리슈빌)" xfId="263" xr:uid="{00000000-0005-0000-0000-000066050000}"/>
    <cellStyle name="_인원계획표 _Book1_실행검토228_실행(노은리슈빌)_관저리슈빌최종실행1" xfId="264" xr:uid="{00000000-0005-0000-0000-000067050000}"/>
    <cellStyle name="_인원계획표 _Book1_실행검토228_실행(노은리슈빌)_관저리슈빌최종실행1_관저리슈빌최종실행1" xfId="265" xr:uid="{00000000-0005-0000-0000-000068050000}"/>
    <cellStyle name="_인원계획표 _Book1_실행검토228_실행예산 (2004.03.29)" xfId="266" xr:uid="{00000000-0005-0000-0000-000069050000}"/>
    <cellStyle name="_인원계획표 _Book1_실행검토228_용인IC 내역서(결재0413)" xfId="267" xr:uid="{00000000-0005-0000-0000-00006A050000}"/>
    <cellStyle name="_인원계획표 _Book1_실행검토228_청주비하내역(04.09.16)" xfId="268" xr:uid="{00000000-0005-0000-0000-00006B050000}"/>
    <cellStyle name="_인원계획표 _Book1_실행예산 (2004.03.29)" xfId="269" xr:uid="{00000000-0005-0000-0000-00006C050000}"/>
    <cellStyle name="_인원계획표 _Book1_용인IC 내역서(결재0413)" xfId="270" xr:uid="{00000000-0005-0000-0000-00006D050000}"/>
    <cellStyle name="_인원계획표 _Book1_청주비하내역(04.09.16)" xfId="271" xr:uid="{00000000-0005-0000-0000-00006E050000}"/>
    <cellStyle name="_인원계획표 _견적실행비교" xfId="272" xr:uid="{00000000-0005-0000-0000-00006F050000}"/>
    <cellStyle name="_인원계획표 _견적실행비교_00.실행예산(결재)" xfId="273" xr:uid="{00000000-0005-0000-0000-000070050000}"/>
    <cellStyle name="_인원계획표 _견적실행비교_07.복수리슈빌 미장" xfId="274" xr:uid="{00000000-0005-0000-0000-000071050000}"/>
    <cellStyle name="_인원계획표 _견적실행비교_견적용내역" xfId="275" xr:uid="{00000000-0005-0000-0000-000072050000}"/>
    <cellStyle name="_인원계획표 _견적실행비교_견적용내역(도급비교)" xfId="276" xr:uid="{00000000-0005-0000-0000-000073050000}"/>
    <cellStyle name="_인원계획표 _견적실행비교_견적용내역(도급비교)_관저리슈빌최종실행1" xfId="277" xr:uid="{00000000-0005-0000-0000-000074050000}"/>
    <cellStyle name="_인원계획표 _견적실행비교_견적용내역(도급비교)_관저리슈빌최종실행1_관저리슈빌최종실행1" xfId="278" xr:uid="{00000000-0005-0000-0000-000075050000}"/>
    <cellStyle name="_인원계획표 _견적실행비교_견적용내역_관저리슈빌최종실행1" xfId="279" xr:uid="{00000000-0005-0000-0000-000076050000}"/>
    <cellStyle name="_인원계획표 _견적실행비교_견적용내역_관저리슈빌최종실행1_관저리슈빌최종실행1" xfId="280" xr:uid="{00000000-0005-0000-0000-000077050000}"/>
    <cellStyle name="_인원계획표 _견적실행비교_관저리슈빌최종실행(1224)" xfId="281" xr:uid="{00000000-0005-0000-0000-000078050000}"/>
    <cellStyle name="_인원계획표 _견적실행비교_관저리슈빌최종실행(1224)_관저리슈빌최종실행1" xfId="282" xr:uid="{00000000-0005-0000-0000-000079050000}"/>
    <cellStyle name="_인원계획표 _견적실행비교_관저리슈빌최종실행(1224)_관저리슈빌최종실행1_관저리슈빌최종실행1" xfId="283" xr:uid="{00000000-0005-0000-0000-00007A050000}"/>
    <cellStyle name="_인원계획표 _견적실행비교_관저리슈빌최종실행1" xfId="284" xr:uid="{00000000-0005-0000-0000-00007B050000}"/>
    <cellStyle name="_인원계획표 _견적실행비교_노은14BL 최종내역서(04.10.05)" xfId="285" xr:uid="{00000000-0005-0000-0000-00007C050000}"/>
    <cellStyle name="_인원계획표 _견적실행비교_노은14BL 최종내역서(04.10.05)_복사본 13블럭내역(최종04.10.05)" xfId="286" xr:uid="{00000000-0005-0000-0000-00007D050000}"/>
    <cellStyle name="_인원계획표 _견적실행비교_노은14BL 최종내역서(04.6.18)" xfId="287" xr:uid="{00000000-0005-0000-0000-00007E050000}"/>
    <cellStyle name="_인원계획표 _견적실행비교_노은14BL 최종내역서(04.6.18)_노은14BL 최종내역서(04.10.05)" xfId="288" xr:uid="{00000000-0005-0000-0000-00007F050000}"/>
    <cellStyle name="_인원계획표 _견적실행비교_노은14BL 최종내역서(04.6.18)_노은14BL 최종내역서(04.10.05)_복사본 13블럭내역(최종04.10.05)" xfId="289" xr:uid="{00000000-0005-0000-0000-000080050000}"/>
    <cellStyle name="_인원계획표 _견적실행비교_노은14BL 최종내역서(04.6.18)_노은2지구 13블럭내역(최종04.10.05)" xfId="290" xr:uid="{00000000-0005-0000-0000-000081050000}"/>
    <cellStyle name="_인원계획표 _견적실행비교_노은14BL 최종내역서(04.6.18)_청주비하내역(04.09.16)" xfId="291" xr:uid="{00000000-0005-0000-0000-000082050000}"/>
    <cellStyle name="_인원계획표 _견적실행비교_노은14BL 최종내역서(04.6.24)" xfId="292" xr:uid="{00000000-0005-0000-0000-000083050000}"/>
    <cellStyle name="_인원계획표 _견적실행비교_노은14BL 최종내역서(04.6.24)_검토" xfId="293" xr:uid="{00000000-0005-0000-0000-000084050000}"/>
    <cellStyle name="_인원계획표 _견적실행비교_노은14BL 최종내역서(04.6.24)_검토_복사본 13블럭내역(최종04.10.05)" xfId="294" xr:uid="{00000000-0005-0000-0000-000085050000}"/>
    <cellStyle name="_인원계획표 _견적실행비교_노은14BL 최종내역서(04.6.24)_검토1" xfId="295" xr:uid="{00000000-0005-0000-0000-000086050000}"/>
    <cellStyle name="_인원계획표 _견적실행비교_노은14BL 최종내역서(04.6.24)_검토1_복사본 13블럭내역(최종04.10.05)" xfId="296" xr:uid="{00000000-0005-0000-0000-000087050000}"/>
    <cellStyle name="_인원계획표 _견적실행비교_노은14BL 최종내역서(04.6.24)_검토2" xfId="297" xr:uid="{00000000-0005-0000-0000-000088050000}"/>
    <cellStyle name="_인원계획표 _견적실행비교_노은14BL 최종내역서(04.6.24)_검토2_복사본 13블럭내역(최종04.10.05)" xfId="298" xr:uid="{00000000-0005-0000-0000-000089050000}"/>
    <cellStyle name="_인원계획표 _견적실행비교_노은14BL 최종내역서(04.6.24)_복사본 13블럭내역(최종04.10.05)" xfId="299" xr:uid="{00000000-0005-0000-0000-00008A050000}"/>
    <cellStyle name="_인원계획표 _견적실행비교_노은2지구 13블럭내역(최종04.10.05)" xfId="300" xr:uid="{00000000-0005-0000-0000-00008B050000}"/>
    <cellStyle name="_인원계획표 _견적실행비교_동백리슈빌 최종내역서(단가참고)" xfId="301" xr:uid="{00000000-0005-0000-0000-00008C050000}"/>
    <cellStyle name="_인원계획표 _견적실행비교_동백리슈빌 최종내역서(단가참고)_복사본 13블럭내역(최종04.10.05)" xfId="302" xr:uid="{00000000-0005-0000-0000-00008D050000}"/>
    <cellStyle name="_인원계획표 _견적실행비교_동백리슈빌 확정내역서(2004.02.10)" xfId="303" xr:uid="{00000000-0005-0000-0000-00008E050000}"/>
    <cellStyle name="_인원계획표 _견적실행비교_리슈빌 공사별 비교(전체현장)" xfId="304" xr:uid="{00000000-0005-0000-0000-00008F050000}"/>
    <cellStyle name="_인원계획표 _견적실행비교_리슈빌 공사별 비교(전체현장)_복사본 13블럭내역(최종04.10.05)" xfId="305" xr:uid="{00000000-0005-0000-0000-000090050000}"/>
    <cellStyle name="_인원계획표 _견적실행비교_실행(노은리슈빌)" xfId="306" xr:uid="{00000000-0005-0000-0000-000091050000}"/>
    <cellStyle name="_인원계획표 _견적실행비교_실행(노은리슈빌)_관저리슈빌최종실행1" xfId="307" xr:uid="{00000000-0005-0000-0000-000092050000}"/>
    <cellStyle name="_인원계획표 _견적실행비교_실행(노은리슈빌)_관저리슈빌최종실행1_관저리슈빌최종실행1" xfId="308" xr:uid="{00000000-0005-0000-0000-000093050000}"/>
    <cellStyle name="_인원계획표 _견적실행비교_실행예산 (2004.03.29)" xfId="309" xr:uid="{00000000-0005-0000-0000-000094050000}"/>
    <cellStyle name="_인원계획표 _견적실행비교_용인IC 내역서(결재0413)" xfId="310" xr:uid="{00000000-0005-0000-0000-000095050000}"/>
    <cellStyle name="_인원계획표 _견적실행비교_청주비하내역(04.09.16)" xfId="311" xr:uid="{00000000-0005-0000-0000-000096050000}"/>
    <cellStyle name="_인원계획표 _견적용내역" xfId="312" xr:uid="{00000000-0005-0000-0000-000097050000}"/>
    <cellStyle name="_인원계획표 _견적용내역(도급비교)" xfId="313" xr:uid="{00000000-0005-0000-0000-000098050000}"/>
    <cellStyle name="_인원계획표 _견적용내역(도급비교)_관저리슈빌최종실행1" xfId="314" xr:uid="{00000000-0005-0000-0000-000099050000}"/>
    <cellStyle name="_인원계획표 _견적용내역(도급비교)_관저리슈빌최종실행1_관저리슈빌최종실행1" xfId="315" xr:uid="{00000000-0005-0000-0000-00009A050000}"/>
    <cellStyle name="_인원계획표 _견적용내역_관저리슈빌최종실행1" xfId="316" xr:uid="{00000000-0005-0000-0000-00009B050000}"/>
    <cellStyle name="_인원계획표 _견적용내역_관저리슈빌최종실행1_관저리슈빌최종실행1" xfId="317" xr:uid="{00000000-0005-0000-0000-00009C050000}"/>
    <cellStyle name="_인원계획표 _관저리슈빌최종실행(1224)" xfId="318" xr:uid="{00000000-0005-0000-0000-00009D050000}"/>
    <cellStyle name="_인원계획표 _관저리슈빌최종실행(1224)_관저리슈빌최종실행1" xfId="319" xr:uid="{00000000-0005-0000-0000-00009E050000}"/>
    <cellStyle name="_인원계획표 _관저리슈빌최종실행(1224)_관저리슈빌최종실행1_관저리슈빌최종실행1" xfId="320" xr:uid="{00000000-0005-0000-0000-00009F050000}"/>
    <cellStyle name="_인원계획표 _관저리슈빌최종실행1" xfId="321" xr:uid="{00000000-0005-0000-0000-0000A0050000}"/>
    <cellStyle name="_인원계획표 _노은14BL 최종내역서(04.10.05)" xfId="322" xr:uid="{00000000-0005-0000-0000-0000A1050000}"/>
    <cellStyle name="_인원계획표 _노은14BL 최종내역서(04.10.05)_복사본 13블럭내역(최종04.10.05)" xfId="323" xr:uid="{00000000-0005-0000-0000-0000A2050000}"/>
    <cellStyle name="_인원계획표 _노은14BL 최종내역서(04.6.18)" xfId="324" xr:uid="{00000000-0005-0000-0000-0000A3050000}"/>
    <cellStyle name="_인원계획표 _노은14BL 최종내역서(04.6.18)_노은14BL 최종내역서(04.10.05)" xfId="325" xr:uid="{00000000-0005-0000-0000-0000A4050000}"/>
    <cellStyle name="_인원계획표 _노은14BL 최종내역서(04.6.18)_노은14BL 최종내역서(04.10.05)_복사본 13블럭내역(최종04.10.05)" xfId="326" xr:uid="{00000000-0005-0000-0000-0000A5050000}"/>
    <cellStyle name="_인원계획표 _노은14BL 최종내역서(04.6.18)_노은2지구 13블럭내역(최종04.10.05)" xfId="327" xr:uid="{00000000-0005-0000-0000-0000A6050000}"/>
    <cellStyle name="_인원계획표 _노은14BL 최종내역서(04.6.18)_청주비하내역(04.09.16)" xfId="328" xr:uid="{00000000-0005-0000-0000-0000A7050000}"/>
    <cellStyle name="_인원계획표 _노은14BL 최종내역서(04.6.24)" xfId="329" xr:uid="{00000000-0005-0000-0000-0000A8050000}"/>
    <cellStyle name="_인원계획표 _노은14BL 최종내역서(04.6.24)_검토" xfId="330" xr:uid="{00000000-0005-0000-0000-0000A9050000}"/>
    <cellStyle name="_인원계획표 _노은14BL 최종내역서(04.6.24)_검토_복사본 13블럭내역(최종04.10.05)" xfId="331" xr:uid="{00000000-0005-0000-0000-0000AA050000}"/>
    <cellStyle name="_인원계획표 _노은14BL 최종내역서(04.6.24)_검토1" xfId="332" xr:uid="{00000000-0005-0000-0000-0000AB050000}"/>
    <cellStyle name="_인원계획표 _노은14BL 최종내역서(04.6.24)_검토1_복사본 13블럭내역(최종04.10.05)" xfId="333" xr:uid="{00000000-0005-0000-0000-0000AC050000}"/>
    <cellStyle name="_인원계획표 _노은14BL 최종내역서(04.6.24)_검토2" xfId="334" xr:uid="{00000000-0005-0000-0000-0000AD050000}"/>
    <cellStyle name="_인원계획표 _노은14BL 최종내역서(04.6.24)_검토2_복사본 13블럭내역(최종04.10.05)" xfId="335" xr:uid="{00000000-0005-0000-0000-0000AE050000}"/>
    <cellStyle name="_인원계획표 _노은14BL 최종내역서(04.6.24)_복사본 13블럭내역(최종04.10.05)" xfId="336" xr:uid="{00000000-0005-0000-0000-0000AF050000}"/>
    <cellStyle name="_인원계획표 _노은2지구 13블럭내역(최종04.10.05)" xfId="337" xr:uid="{00000000-0005-0000-0000-0000B0050000}"/>
    <cellStyle name="_인원계획표 _당진실행검토" xfId="338" xr:uid="{00000000-0005-0000-0000-0000B1050000}"/>
    <cellStyle name="_인원계획표 _당진실행검토_00.실행예산(결재)" xfId="339" xr:uid="{00000000-0005-0000-0000-0000B2050000}"/>
    <cellStyle name="_인원계획표 _당진실행검토_07.복수리슈빌 미장" xfId="340" xr:uid="{00000000-0005-0000-0000-0000B3050000}"/>
    <cellStyle name="_인원계획표 _당진실행검토_견적용내역" xfId="341" xr:uid="{00000000-0005-0000-0000-0000B4050000}"/>
    <cellStyle name="_인원계획표 _당진실행검토_견적용내역(도급비교)" xfId="342" xr:uid="{00000000-0005-0000-0000-0000B5050000}"/>
    <cellStyle name="_인원계획표 _당진실행검토_견적용내역(도급비교)_관저리슈빌최종실행1" xfId="343" xr:uid="{00000000-0005-0000-0000-0000B6050000}"/>
    <cellStyle name="_인원계획표 _당진실행검토_견적용내역(도급비교)_관저리슈빌최종실행1_관저리슈빌최종실행1" xfId="344" xr:uid="{00000000-0005-0000-0000-0000B7050000}"/>
    <cellStyle name="_인원계획표 _당진실행검토_견적용내역_관저리슈빌최종실행1" xfId="345" xr:uid="{00000000-0005-0000-0000-0000B8050000}"/>
    <cellStyle name="_인원계획표 _당진실행검토_견적용내역_관저리슈빌최종실행1_관저리슈빌최종실행1" xfId="346" xr:uid="{00000000-0005-0000-0000-0000B9050000}"/>
    <cellStyle name="_인원계획표 _당진실행검토_관저리슈빌최종실행(1224)" xfId="347" xr:uid="{00000000-0005-0000-0000-0000BA050000}"/>
    <cellStyle name="_인원계획표 _당진실행검토_관저리슈빌최종실행(1224)_관저리슈빌최종실행1" xfId="348" xr:uid="{00000000-0005-0000-0000-0000BB050000}"/>
    <cellStyle name="_인원계획표 _당진실행검토_관저리슈빌최종실행(1224)_관저리슈빌최종실행1_관저리슈빌최종실행1" xfId="349" xr:uid="{00000000-0005-0000-0000-0000BC050000}"/>
    <cellStyle name="_인원계획표 _당진실행검토_관저리슈빌최종실행1" xfId="350" xr:uid="{00000000-0005-0000-0000-0000BD050000}"/>
    <cellStyle name="_인원계획표 _당진실행검토_노은14BL 최종내역서(04.10.05)" xfId="351" xr:uid="{00000000-0005-0000-0000-0000BE050000}"/>
    <cellStyle name="_인원계획표 _당진실행검토_노은14BL 최종내역서(04.10.05)_복사본 13블럭내역(최종04.10.05)" xfId="352" xr:uid="{00000000-0005-0000-0000-0000BF050000}"/>
    <cellStyle name="_인원계획표 _당진실행검토_노은14BL 최종내역서(04.6.18)" xfId="353" xr:uid="{00000000-0005-0000-0000-0000C0050000}"/>
    <cellStyle name="_인원계획표 _당진실행검토_노은14BL 최종내역서(04.6.18)_노은14BL 최종내역서(04.10.05)" xfId="354" xr:uid="{00000000-0005-0000-0000-0000C1050000}"/>
    <cellStyle name="_인원계획표 _당진실행검토_노은14BL 최종내역서(04.6.18)_노은14BL 최종내역서(04.10.05)_복사본 13블럭내역(최종04.10.05)" xfId="355" xr:uid="{00000000-0005-0000-0000-0000C2050000}"/>
    <cellStyle name="_인원계획표 _당진실행검토_노은14BL 최종내역서(04.6.18)_노은2지구 13블럭내역(최종04.10.05)" xfId="356" xr:uid="{00000000-0005-0000-0000-0000C3050000}"/>
    <cellStyle name="_인원계획표 _당진실행검토_노은14BL 최종내역서(04.6.18)_청주비하내역(04.09.16)" xfId="357" xr:uid="{00000000-0005-0000-0000-0000C4050000}"/>
    <cellStyle name="_인원계획표 _당진실행검토_노은14BL 최종내역서(04.6.24)" xfId="358" xr:uid="{00000000-0005-0000-0000-0000C5050000}"/>
    <cellStyle name="_인원계획표 _당진실행검토_노은14BL 최종내역서(04.6.24)_검토" xfId="359" xr:uid="{00000000-0005-0000-0000-0000C6050000}"/>
    <cellStyle name="_인원계획표 _당진실행검토_노은14BL 최종내역서(04.6.24)_검토_복사본 13블럭내역(최종04.10.05)" xfId="360" xr:uid="{00000000-0005-0000-0000-0000C7050000}"/>
    <cellStyle name="_인원계획표 _당진실행검토_노은14BL 최종내역서(04.6.24)_검토1" xfId="361" xr:uid="{00000000-0005-0000-0000-0000C8050000}"/>
    <cellStyle name="_인원계획표 _당진실행검토_노은14BL 최종내역서(04.6.24)_검토1_복사본 13블럭내역(최종04.10.05)" xfId="362" xr:uid="{00000000-0005-0000-0000-0000C9050000}"/>
    <cellStyle name="_인원계획표 _당진실행검토_노은14BL 최종내역서(04.6.24)_검토2" xfId="363" xr:uid="{00000000-0005-0000-0000-0000CA050000}"/>
    <cellStyle name="_인원계획표 _당진실행검토_노은14BL 최종내역서(04.6.24)_검토2_복사본 13블럭내역(최종04.10.05)" xfId="364" xr:uid="{00000000-0005-0000-0000-0000CB050000}"/>
    <cellStyle name="_인원계획표 _당진실행검토_노은14BL 최종내역서(04.6.24)_복사본 13블럭내역(최종04.10.05)" xfId="365" xr:uid="{00000000-0005-0000-0000-0000CC050000}"/>
    <cellStyle name="_인원계획표 _당진실행검토_노은2지구 13블럭내역(최종04.10.05)" xfId="366" xr:uid="{00000000-0005-0000-0000-0000CD050000}"/>
    <cellStyle name="_인원계획표 _당진실행검토_동백리슈빌 최종내역서(단가참고)" xfId="367" xr:uid="{00000000-0005-0000-0000-0000CE050000}"/>
    <cellStyle name="_인원계획표 _당진실행검토_동백리슈빌 최종내역서(단가참고)_복사본 13블럭내역(최종04.10.05)" xfId="368" xr:uid="{00000000-0005-0000-0000-0000CF050000}"/>
    <cellStyle name="_인원계획표 _당진실행검토_동백리슈빌 확정내역서(2004.02.10)" xfId="369" xr:uid="{00000000-0005-0000-0000-0000D0050000}"/>
    <cellStyle name="_인원계획표 _당진실행검토_리슈빌 공사별 비교(전체현장)" xfId="370" xr:uid="{00000000-0005-0000-0000-0000D1050000}"/>
    <cellStyle name="_인원계획표 _당진실행검토_리슈빌 공사별 비교(전체현장)_복사본 13블럭내역(최종04.10.05)" xfId="371" xr:uid="{00000000-0005-0000-0000-0000D2050000}"/>
    <cellStyle name="_인원계획표 _당진실행검토_삼익비교실행" xfId="372" xr:uid="{00000000-0005-0000-0000-0000D3050000}"/>
    <cellStyle name="_인원계획표 _당진실행검토_삼익비교실행_00.실행예산(결재)" xfId="373" xr:uid="{00000000-0005-0000-0000-0000D4050000}"/>
    <cellStyle name="_인원계획표 _당진실행검토_삼익비교실행_07.복수리슈빌 미장" xfId="374" xr:uid="{00000000-0005-0000-0000-0000D5050000}"/>
    <cellStyle name="_인원계획표 _당진실행검토_삼익비교실행_견적용내역" xfId="375" xr:uid="{00000000-0005-0000-0000-0000D6050000}"/>
    <cellStyle name="_인원계획표 _당진실행검토_삼익비교실행_견적용내역(도급비교)" xfId="376" xr:uid="{00000000-0005-0000-0000-0000D7050000}"/>
    <cellStyle name="_인원계획표 _당진실행검토_삼익비교실행_견적용내역(도급비교)_관저리슈빌최종실행1" xfId="377" xr:uid="{00000000-0005-0000-0000-0000D8050000}"/>
    <cellStyle name="_인원계획표 _당진실행검토_삼익비교실행_견적용내역(도급비교)_관저리슈빌최종실행1_관저리슈빌최종실행1" xfId="378" xr:uid="{00000000-0005-0000-0000-0000D9050000}"/>
    <cellStyle name="_인원계획표 _당진실행검토_삼익비교실행_견적용내역_관저리슈빌최종실행1" xfId="379" xr:uid="{00000000-0005-0000-0000-0000DA050000}"/>
    <cellStyle name="_인원계획표 _당진실행검토_삼익비교실행_견적용내역_관저리슈빌최종실행1_관저리슈빌최종실행1" xfId="380" xr:uid="{00000000-0005-0000-0000-0000DB050000}"/>
    <cellStyle name="_인원계획표 _당진실행검토_삼익비교실행_관저리슈빌최종실행(1224)" xfId="381" xr:uid="{00000000-0005-0000-0000-0000DC050000}"/>
    <cellStyle name="_인원계획표 _당진실행검토_삼익비교실행_관저리슈빌최종실행(1224)_관저리슈빌최종실행1" xfId="382" xr:uid="{00000000-0005-0000-0000-0000DD050000}"/>
    <cellStyle name="_인원계획표 _당진실행검토_삼익비교실행_관저리슈빌최종실행(1224)_관저리슈빌최종실행1_관저리슈빌최종실행1" xfId="383" xr:uid="{00000000-0005-0000-0000-0000DE050000}"/>
    <cellStyle name="_인원계획표 _당진실행검토_삼익비교실행_관저리슈빌최종실행1" xfId="384" xr:uid="{00000000-0005-0000-0000-0000DF050000}"/>
    <cellStyle name="_인원계획표 _당진실행검토_삼익비교실행_노은14BL 최종내역서(04.10.05)" xfId="385" xr:uid="{00000000-0005-0000-0000-0000E0050000}"/>
    <cellStyle name="_인원계획표 _당진실행검토_삼익비교실행_노은14BL 최종내역서(04.10.05)_복사본 13블럭내역(최종04.10.05)" xfId="386" xr:uid="{00000000-0005-0000-0000-0000E1050000}"/>
    <cellStyle name="_인원계획표 _당진실행검토_삼익비교실행_노은14BL 최종내역서(04.6.18)" xfId="387" xr:uid="{00000000-0005-0000-0000-0000E2050000}"/>
    <cellStyle name="_인원계획표 _당진실행검토_삼익비교실행_노은14BL 최종내역서(04.6.18)_노은14BL 최종내역서(04.10.05)" xfId="388" xr:uid="{00000000-0005-0000-0000-0000E3050000}"/>
    <cellStyle name="_인원계획표 _당진실행검토_삼익비교실행_노은14BL 최종내역서(04.6.18)_노은14BL 최종내역서(04.10.05)_복사본 13블럭내역(최종04.10.05)" xfId="389" xr:uid="{00000000-0005-0000-0000-0000E4050000}"/>
    <cellStyle name="_인원계획표 _당진실행검토_삼익비교실행_노은14BL 최종내역서(04.6.18)_노은2지구 13블럭내역(최종04.10.05)" xfId="390" xr:uid="{00000000-0005-0000-0000-0000E5050000}"/>
    <cellStyle name="_인원계획표 _당진실행검토_삼익비교실행_노은14BL 최종내역서(04.6.18)_청주비하내역(04.09.16)" xfId="391" xr:uid="{00000000-0005-0000-0000-0000E6050000}"/>
    <cellStyle name="_인원계획표 _당진실행검토_삼익비교실행_노은14BL 최종내역서(04.6.24)" xfId="392" xr:uid="{00000000-0005-0000-0000-0000E7050000}"/>
    <cellStyle name="_인원계획표 _당진실행검토_삼익비교실행_노은14BL 최종내역서(04.6.24)_검토" xfId="393" xr:uid="{00000000-0005-0000-0000-0000E8050000}"/>
    <cellStyle name="_인원계획표 _당진실행검토_삼익비교실행_노은14BL 최종내역서(04.6.24)_검토_복사본 13블럭내역(최종04.10.05)" xfId="394" xr:uid="{00000000-0005-0000-0000-0000E9050000}"/>
    <cellStyle name="_인원계획표 _당진실행검토_삼익비교실행_노은14BL 최종내역서(04.6.24)_검토1" xfId="395" xr:uid="{00000000-0005-0000-0000-0000EA050000}"/>
    <cellStyle name="_인원계획표 _당진실행검토_삼익비교실행_노은14BL 최종내역서(04.6.24)_검토1_복사본 13블럭내역(최종04.10.05)" xfId="396" xr:uid="{00000000-0005-0000-0000-0000EB050000}"/>
    <cellStyle name="_인원계획표 _당진실행검토_삼익비교실행_노은14BL 최종내역서(04.6.24)_검토2" xfId="397" xr:uid="{00000000-0005-0000-0000-0000EC050000}"/>
    <cellStyle name="_인원계획표 _당진실행검토_삼익비교실행_노은14BL 최종내역서(04.6.24)_검토2_복사본 13블럭내역(최종04.10.05)" xfId="398" xr:uid="{00000000-0005-0000-0000-0000ED050000}"/>
    <cellStyle name="_인원계획표 _당진실행검토_삼익비교실행_노은14BL 최종내역서(04.6.24)_복사본 13블럭내역(최종04.10.05)" xfId="399" xr:uid="{00000000-0005-0000-0000-0000EE050000}"/>
    <cellStyle name="_인원계획표 _당진실행검토_삼익비교실행_노은2지구 13블럭내역(최종04.10.05)" xfId="400" xr:uid="{00000000-0005-0000-0000-0000EF050000}"/>
    <cellStyle name="_인원계획표 _당진실행검토_삼익비교실행_동백리슈빌 최종내역서(단가참고)" xfId="401" xr:uid="{00000000-0005-0000-0000-0000F0050000}"/>
    <cellStyle name="_인원계획표 _당진실행검토_삼익비교실행_동백리슈빌 최종내역서(단가참고)_복사본 13블럭내역(최종04.10.05)" xfId="402" xr:uid="{00000000-0005-0000-0000-0000F1050000}"/>
    <cellStyle name="_인원계획표 _당진실행검토_삼익비교실행_동백리슈빌 확정내역서(2004.02.10)" xfId="403" xr:uid="{00000000-0005-0000-0000-0000F2050000}"/>
    <cellStyle name="_인원계획표 _당진실행검토_삼익비교실행_리슈빌 공사별 비교(전체현장)" xfId="404" xr:uid="{00000000-0005-0000-0000-0000F3050000}"/>
    <cellStyle name="_인원계획표 _당진실행검토_삼익비교실행_리슈빌 공사별 비교(전체현장)_복사본 13블럭내역(최종04.10.05)" xfId="405" xr:uid="{00000000-0005-0000-0000-0000F4050000}"/>
    <cellStyle name="_인원계획표 _당진실행검토_삼익비교실행_실행(노은리슈빌)" xfId="406" xr:uid="{00000000-0005-0000-0000-0000F5050000}"/>
    <cellStyle name="_인원계획표 _당진실행검토_삼익비교실행_실행(노은리슈빌)_관저리슈빌최종실행1" xfId="407" xr:uid="{00000000-0005-0000-0000-0000F6050000}"/>
    <cellStyle name="_인원계획표 _당진실행검토_삼익비교실행_실행(노은리슈빌)_관저리슈빌최종실행1_관저리슈빌최종실행1" xfId="408" xr:uid="{00000000-0005-0000-0000-0000F7050000}"/>
    <cellStyle name="_인원계획표 _당진실행검토_삼익비교실행_실행예산 (2004.03.29)" xfId="409" xr:uid="{00000000-0005-0000-0000-0000F8050000}"/>
    <cellStyle name="_인원계획표 _당진실행검토_삼익비교실행_용인IC 내역서(결재0413)" xfId="410" xr:uid="{00000000-0005-0000-0000-0000F9050000}"/>
    <cellStyle name="_인원계획표 _당진실행검토_삼익비교실행_청주비하내역(04.09.16)" xfId="411" xr:uid="{00000000-0005-0000-0000-0000FA050000}"/>
    <cellStyle name="_인원계획표 _당진실행검토_삼익협의실행" xfId="412" xr:uid="{00000000-0005-0000-0000-0000FB050000}"/>
    <cellStyle name="_인원계획표 _당진실행검토_삼익협의실행_00.실행예산(결재)" xfId="413" xr:uid="{00000000-0005-0000-0000-0000FC050000}"/>
    <cellStyle name="_인원계획표 _당진실행검토_삼익협의실행_07.복수리슈빌 미장" xfId="414" xr:uid="{00000000-0005-0000-0000-0000FD050000}"/>
    <cellStyle name="_인원계획표 _당진실행검토_삼익협의실행_견적용내역" xfId="415" xr:uid="{00000000-0005-0000-0000-0000FE050000}"/>
    <cellStyle name="_인원계획표 _당진실행검토_삼익협의실행_견적용내역(도급비교)" xfId="416" xr:uid="{00000000-0005-0000-0000-0000FF050000}"/>
    <cellStyle name="_인원계획표 _당진실행검토_삼익협의실행_견적용내역(도급비교)_관저리슈빌최종실행1" xfId="417" xr:uid="{00000000-0005-0000-0000-000000060000}"/>
    <cellStyle name="_인원계획표 _당진실행검토_삼익협의실행_견적용내역(도급비교)_관저리슈빌최종실행1_관저리슈빌최종실행1" xfId="418" xr:uid="{00000000-0005-0000-0000-000001060000}"/>
    <cellStyle name="_인원계획표 _당진실행검토_삼익협의실행_견적용내역_관저리슈빌최종실행1" xfId="419" xr:uid="{00000000-0005-0000-0000-000002060000}"/>
    <cellStyle name="_인원계획표 _당진실행검토_삼익협의실행_견적용내역_관저리슈빌최종실행1_관저리슈빌최종실행1" xfId="420" xr:uid="{00000000-0005-0000-0000-000003060000}"/>
    <cellStyle name="_인원계획표 _당진실행검토_삼익협의실행_관저리슈빌최종실행(1224)" xfId="421" xr:uid="{00000000-0005-0000-0000-000004060000}"/>
    <cellStyle name="_인원계획표 _당진실행검토_삼익협의실행_관저리슈빌최종실행(1224)_관저리슈빌최종실행1" xfId="422" xr:uid="{00000000-0005-0000-0000-000005060000}"/>
    <cellStyle name="_인원계획표 _당진실행검토_삼익협의실행_관저리슈빌최종실행(1224)_관저리슈빌최종실행1_관저리슈빌최종실행1" xfId="423" xr:uid="{00000000-0005-0000-0000-000006060000}"/>
    <cellStyle name="_인원계획표 _당진실행검토_삼익협의실행_관저리슈빌최종실행1" xfId="424" xr:uid="{00000000-0005-0000-0000-000007060000}"/>
    <cellStyle name="_인원계획표 _당진실행검토_삼익협의실행_노은14BL 최종내역서(04.10.05)" xfId="425" xr:uid="{00000000-0005-0000-0000-000008060000}"/>
    <cellStyle name="_인원계획표 _당진실행검토_삼익협의실행_노은14BL 최종내역서(04.10.05)_복사본 13블럭내역(최종04.10.05)" xfId="426" xr:uid="{00000000-0005-0000-0000-000009060000}"/>
    <cellStyle name="_인원계획표 _당진실행검토_삼익협의실행_노은14BL 최종내역서(04.6.18)" xfId="427" xr:uid="{00000000-0005-0000-0000-00000A060000}"/>
    <cellStyle name="_인원계획표 _당진실행검토_삼익협의실행_노은14BL 최종내역서(04.6.18)_노은14BL 최종내역서(04.10.05)" xfId="428" xr:uid="{00000000-0005-0000-0000-00000B060000}"/>
    <cellStyle name="_인원계획표 _당진실행검토_삼익협의실행_노은14BL 최종내역서(04.6.18)_노은14BL 최종내역서(04.10.05)_복사본 13블럭내역(최종04.10.05)" xfId="429" xr:uid="{00000000-0005-0000-0000-00000C060000}"/>
    <cellStyle name="_인원계획표 _당진실행검토_삼익협의실행_노은14BL 최종내역서(04.6.18)_노은2지구 13블럭내역(최종04.10.05)" xfId="430" xr:uid="{00000000-0005-0000-0000-00000D060000}"/>
    <cellStyle name="_인원계획표 _당진실행검토_삼익협의실행_노은14BL 최종내역서(04.6.18)_청주비하내역(04.09.16)" xfId="431" xr:uid="{00000000-0005-0000-0000-00000E060000}"/>
    <cellStyle name="_인원계획표 _당진실행검토_삼익협의실행_노은14BL 최종내역서(04.6.24)" xfId="432" xr:uid="{00000000-0005-0000-0000-00000F060000}"/>
    <cellStyle name="_인원계획표 _당진실행검토_삼익협의실행_노은14BL 최종내역서(04.6.24)_검토" xfId="433" xr:uid="{00000000-0005-0000-0000-000010060000}"/>
    <cellStyle name="_인원계획표 _당진실행검토_삼익협의실행_노은14BL 최종내역서(04.6.24)_검토_복사본 13블럭내역(최종04.10.05)" xfId="434" xr:uid="{00000000-0005-0000-0000-000011060000}"/>
    <cellStyle name="_인원계획표 _당진실행검토_삼익협의실행_노은14BL 최종내역서(04.6.24)_검토1" xfId="435" xr:uid="{00000000-0005-0000-0000-000012060000}"/>
    <cellStyle name="_인원계획표 _당진실행검토_삼익협의실행_노은14BL 최종내역서(04.6.24)_검토1_복사본 13블럭내역(최종04.10.05)" xfId="436" xr:uid="{00000000-0005-0000-0000-000013060000}"/>
    <cellStyle name="_인원계획표 _당진실행검토_삼익협의실행_노은14BL 최종내역서(04.6.24)_검토2" xfId="437" xr:uid="{00000000-0005-0000-0000-000014060000}"/>
    <cellStyle name="_인원계획표 _당진실행검토_삼익협의실행_노은14BL 최종내역서(04.6.24)_검토2_복사본 13블럭내역(최종04.10.05)" xfId="438" xr:uid="{00000000-0005-0000-0000-000015060000}"/>
    <cellStyle name="_인원계획표 _당진실행검토_삼익협의실행_노은14BL 최종내역서(04.6.24)_복사본 13블럭내역(최종04.10.05)" xfId="439" xr:uid="{00000000-0005-0000-0000-000016060000}"/>
    <cellStyle name="_인원계획표 _당진실행검토_삼익협의실행_노은2지구 13블럭내역(최종04.10.05)" xfId="440" xr:uid="{00000000-0005-0000-0000-000017060000}"/>
    <cellStyle name="_인원계획표 _당진실행검토_삼익협의실행_동백리슈빌 최종내역서(단가참고)" xfId="441" xr:uid="{00000000-0005-0000-0000-000018060000}"/>
    <cellStyle name="_인원계획표 _당진실행검토_삼익협의실행_동백리슈빌 최종내역서(단가참고)_복사본 13블럭내역(최종04.10.05)" xfId="442" xr:uid="{00000000-0005-0000-0000-000019060000}"/>
    <cellStyle name="_인원계획표 _당진실행검토_삼익협의실행_동백리슈빌 확정내역서(2004.02.10)" xfId="443" xr:uid="{00000000-0005-0000-0000-00001A060000}"/>
    <cellStyle name="_인원계획표 _당진실행검토_삼익협의실행_리슈빌 공사별 비교(전체현장)" xfId="444" xr:uid="{00000000-0005-0000-0000-00001B060000}"/>
    <cellStyle name="_인원계획표 _당진실행검토_삼익협의실행_리슈빌 공사별 비교(전체현장)_복사본 13블럭내역(최종04.10.05)" xfId="445" xr:uid="{00000000-0005-0000-0000-00001C060000}"/>
    <cellStyle name="_인원계획표 _당진실행검토_삼익협의실행_실행(노은리슈빌)" xfId="446" xr:uid="{00000000-0005-0000-0000-00001D060000}"/>
    <cellStyle name="_인원계획표 _당진실행검토_삼익협의실행_실행(노은리슈빌)_관저리슈빌최종실행1" xfId="447" xr:uid="{00000000-0005-0000-0000-00001E060000}"/>
    <cellStyle name="_인원계획표 _당진실행검토_삼익협의실행_실행(노은리슈빌)_관저리슈빌최종실행1_관저리슈빌최종실행1" xfId="448" xr:uid="{00000000-0005-0000-0000-00001F060000}"/>
    <cellStyle name="_인원계획표 _당진실행검토_삼익협의실행_실행예산 (2004.03.29)" xfId="449" xr:uid="{00000000-0005-0000-0000-000020060000}"/>
    <cellStyle name="_인원계획표 _당진실행검토_삼익협의실행_용인IC 내역서(결재0413)" xfId="450" xr:uid="{00000000-0005-0000-0000-000021060000}"/>
    <cellStyle name="_인원계획표 _당진실행검토_삼익협의실행_청주비하내역(04.09.16)" xfId="451" xr:uid="{00000000-0005-0000-0000-000022060000}"/>
    <cellStyle name="_인원계획표 _당진실행검토_실행(노은리슈빌)" xfId="452" xr:uid="{00000000-0005-0000-0000-000023060000}"/>
    <cellStyle name="_인원계획표 _당진실행검토_실행(노은리슈빌)_관저리슈빌최종실행1" xfId="453" xr:uid="{00000000-0005-0000-0000-000024060000}"/>
    <cellStyle name="_인원계획표 _당진실행검토_실행(노은리슈빌)_관저리슈빌최종실행1_관저리슈빌최종실행1" xfId="454" xr:uid="{00000000-0005-0000-0000-000025060000}"/>
    <cellStyle name="_인원계획표 _당진실행검토_실행검토228" xfId="455" xr:uid="{00000000-0005-0000-0000-000026060000}"/>
    <cellStyle name="_인원계획표 _당진실행검토_실행검토228_00.실행예산(결재)" xfId="456" xr:uid="{00000000-0005-0000-0000-000027060000}"/>
    <cellStyle name="_인원계획표 _당진실행검토_실행검토228_07.복수리슈빌 미장" xfId="457" xr:uid="{00000000-0005-0000-0000-000028060000}"/>
    <cellStyle name="_인원계획표 _당진실행검토_실행검토228_견적용내역" xfId="458" xr:uid="{00000000-0005-0000-0000-000029060000}"/>
    <cellStyle name="_인원계획표 _당진실행검토_실행검토228_견적용내역(도급비교)" xfId="459" xr:uid="{00000000-0005-0000-0000-00002A060000}"/>
    <cellStyle name="_인원계획표 _당진실행검토_실행검토228_견적용내역(도급비교)_관저리슈빌최종실행1" xfId="460" xr:uid="{00000000-0005-0000-0000-00002B060000}"/>
    <cellStyle name="_인원계획표 _당진실행검토_실행검토228_견적용내역(도급비교)_관저리슈빌최종실행1_관저리슈빌최종실행1" xfId="461" xr:uid="{00000000-0005-0000-0000-00002C060000}"/>
    <cellStyle name="_인원계획표 _당진실행검토_실행검토228_견적용내역_관저리슈빌최종실행1" xfId="462" xr:uid="{00000000-0005-0000-0000-00002D060000}"/>
    <cellStyle name="_인원계획표 _당진실행검토_실행검토228_견적용내역_관저리슈빌최종실행1_관저리슈빌최종실행1" xfId="463" xr:uid="{00000000-0005-0000-0000-00002E060000}"/>
    <cellStyle name="_인원계획표 _당진실행검토_실행검토228_관저리슈빌최종실행(1224)" xfId="464" xr:uid="{00000000-0005-0000-0000-00002F060000}"/>
    <cellStyle name="_인원계획표 _당진실행검토_실행검토228_관저리슈빌최종실행(1224)_관저리슈빌최종실행1" xfId="465" xr:uid="{00000000-0005-0000-0000-000030060000}"/>
    <cellStyle name="_인원계획표 _당진실행검토_실행검토228_관저리슈빌최종실행(1224)_관저리슈빌최종실행1_관저리슈빌최종실행1" xfId="466" xr:uid="{00000000-0005-0000-0000-000031060000}"/>
    <cellStyle name="_인원계획표 _당진실행검토_실행검토228_관저리슈빌최종실행1" xfId="467" xr:uid="{00000000-0005-0000-0000-000032060000}"/>
    <cellStyle name="_인원계획표 _당진실행검토_실행검토228_노은14BL 최종내역서(04.10.05)" xfId="468" xr:uid="{00000000-0005-0000-0000-000033060000}"/>
    <cellStyle name="_인원계획표 _당진실행검토_실행검토228_노은14BL 최종내역서(04.10.05)_복사본 13블럭내역(최종04.10.05)" xfId="469" xr:uid="{00000000-0005-0000-0000-000034060000}"/>
    <cellStyle name="_인원계획표 _당진실행검토_실행검토228_노은14BL 최종내역서(04.6.18)" xfId="470" xr:uid="{00000000-0005-0000-0000-000035060000}"/>
    <cellStyle name="_인원계획표 _당진실행검토_실행검토228_노은14BL 최종내역서(04.6.18)_노은14BL 최종내역서(04.10.05)" xfId="471" xr:uid="{00000000-0005-0000-0000-000036060000}"/>
    <cellStyle name="_인원계획표 _당진실행검토_실행검토228_노은14BL 최종내역서(04.6.18)_노은14BL 최종내역서(04.10.05)_복사본 13블럭내역(최종04.10.05)" xfId="472" xr:uid="{00000000-0005-0000-0000-000037060000}"/>
    <cellStyle name="_인원계획표 _당진실행검토_실행검토228_노은14BL 최종내역서(04.6.18)_노은2지구 13블럭내역(최종04.10.05)" xfId="473" xr:uid="{00000000-0005-0000-0000-000038060000}"/>
    <cellStyle name="_인원계획표 _당진실행검토_실행검토228_노은14BL 최종내역서(04.6.18)_청주비하내역(04.09.16)" xfId="474" xr:uid="{00000000-0005-0000-0000-000039060000}"/>
    <cellStyle name="_인원계획표 _당진실행검토_실행검토228_노은14BL 최종내역서(04.6.24)" xfId="475" xr:uid="{00000000-0005-0000-0000-00003A060000}"/>
    <cellStyle name="_인원계획표 _당진실행검토_실행검토228_노은14BL 최종내역서(04.6.24)_검토" xfId="476" xr:uid="{00000000-0005-0000-0000-00003B060000}"/>
    <cellStyle name="_인원계획표 _당진실행검토_실행검토228_노은14BL 최종내역서(04.6.24)_검토_복사본 13블럭내역(최종04.10.05)" xfId="477" xr:uid="{00000000-0005-0000-0000-00003C060000}"/>
    <cellStyle name="_인원계획표 _당진실행검토_실행검토228_노은14BL 최종내역서(04.6.24)_검토1" xfId="478" xr:uid="{00000000-0005-0000-0000-00003D060000}"/>
    <cellStyle name="_인원계획표 _당진실행검토_실행검토228_노은14BL 최종내역서(04.6.24)_검토1_복사본 13블럭내역(최종04.10.05)" xfId="479" xr:uid="{00000000-0005-0000-0000-00003E060000}"/>
    <cellStyle name="_인원계획표 _당진실행검토_실행검토228_노은14BL 최종내역서(04.6.24)_검토2" xfId="480" xr:uid="{00000000-0005-0000-0000-00003F060000}"/>
    <cellStyle name="_인원계획표 _당진실행검토_실행검토228_노은14BL 최종내역서(04.6.24)_검토2_복사본 13블럭내역(최종04.10.05)" xfId="481" xr:uid="{00000000-0005-0000-0000-000040060000}"/>
    <cellStyle name="_인원계획표 _당진실행검토_실행검토228_노은14BL 최종내역서(04.6.24)_복사본 13블럭내역(최종04.10.05)" xfId="482" xr:uid="{00000000-0005-0000-0000-000041060000}"/>
    <cellStyle name="_인원계획표 _당진실행검토_실행검토228_노은2지구 13블럭내역(최종04.10.05)" xfId="483" xr:uid="{00000000-0005-0000-0000-000042060000}"/>
    <cellStyle name="_인원계획표 _당진실행검토_실행검토228_동백리슈빌 최종내역서(단가참고)" xfId="484" xr:uid="{00000000-0005-0000-0000-000043060000}"/>
    <cellStyle name="_인원계획표 _당진실행검토_실행검토228_동백리슈빌 최종내역서(단가참고)_복사본 13블럭내역(최종04.10.05)" xfId="485" xr:uid="{00000000-0005-0000-0000-000044060000}"/>
    <cellStyle name="_인원계획표 _당진실행검토_실행검토228_동백리슈빌 확정내역서(2004.02.10)" xfId="486" xr:uid="{00000000-0005-0000-0000-000045060000}"/>
    <cellStyle name="_인원계획표 _당진실행검토_실행검토228_리슈빌 공사별 비교(전체현장)" xfId="487" xr:uid="{00000000-0005-0000-0000-000046060000}"/>
    <cellStyle name="_인원계획표 _당진실행검토_실행검토228_리슈빌 공사별 비교(전체현장)_복사본 13블럭내역(최종04.10.05)" xfId="488" xr:uid="{00000000-0005-0000-0000-000047060000}"/>
    <cellStyle name="_인원계획표 _당진실행검토_실행검토228_실행(노은리슈빌)" xfId="489" xr:uid="{00000000-0005-0000-0000-000048060000}"/>
    <cellStyle name="_인원계획표 _당진실행검토_실행검토228_실행(노은리슈빌)_관저리슈빌최종실행1" xfId="490" xr:uid="{00000000-0005-0000-0000-000049060000}"/>
    <cellStyle name="_인원계획표 _당진실행검토_실행검토228_실행(노은리슈빌)_관저리슈빌최종실행1_관저리슈빌최종실행1" xfId="491" xr:uid="{00000000-0005-0000-0000-00004A060000}"/>
    <cellStyle name="_인원계획표 _당진실행검토_실행검토228_실행예산 (2004.03.29)" xfId="492" xr:uid="{00000000-0005-0000-0000-00004B060000}"/>
    <cellStyle name="_인원계획표 _당진실행검토_실행검토228_용인IC 내역서(결재0413)" xfId="493" xr:uid="{00000000-0005-0000-0000-00004C060000}"/>
    <cellStyle name="_인원계획표 _당진실행검토_실행검토228_청주비하내역(04.09.16)" xfId="494" xr:uid="{00000000-0005-0000-0000-00004D060000}"/>
    <cellStyle name="_인원계획표 _당진실행검토_실행예산 (2004.03.29)" xfId="495" xr:uid="{00000000-0005-0000-0000-00004E060000}"/>
    <cellStyle name="_인원계획표 _당진실행검토_용인IC 내역서(결재0413)" xfId="496" xr:uid="{00000000-0005-0000-0000-00004F060000}"/>
    <cellStyle name="_인원계획표 _당진실행검토_청주비하내역(04.09.16)" xfId="497" xr:uid="{00000000-0005-0000-0000-000050060000}"/>
    <cellStyle name="_인원계획표 _동백리슈빌 최종내역서(단가참고)" xfId="498" xr:uid="{00000000-0005-0000-0000-000051060000}"/>
    <cellStyle name="_인원계획표 _동백리슈빌 최종내역서(단가참고)_복사본 13블럭내역(최종04.10.05)" xfId="499" xr:uid="{00000000-0005-0000-0000-000052060000}"/>
    <cellStyle name="_인원계획표 _동백리슈빌 확정내역서(2004.02.10)" xfId="500" xr:uid="{00000000-0005-0000-0000-000053060000}"/>
    <cellStyle name="_인원계획표 _리슈빌 공사별 비교(전체현장)" xfId="501" xr:uid="{00000000-0005-0000-0000-000054060000}"/>
    <cellStyle name="_인원계획표 _리슈빌 공사별 비교(전체현장)_복사본 13블럭내역(최종04.10.05)" xfId="502" xr:uid="{00000000-0005-0000-0000-000055060000}"/>
    <cellStyle name="_인원계획표 _실행(노은리슈빌)" xfId="503" xr:uid="{00000000-0005-0000-0000-000056060000}"/>
    <cellStyle name="_인원계획표 _실행(노은리슈빌)_관저리슈빌최종실행1" xfId="504" xr:uid="{00000000-0005-0000-0000-000057060000}"/>
    <cellStyle name="_인원계획표 _실행(노은리슈빌)_관저리슈빌최종실행1_관저리슈빌최종실행1" xfId="505" xr:uid="{00000000-0005-0000-0000-000058060000}"/>
    <cellStyle name="_인원계획표 _실행검토228" xfId="506" xr:uid="{00000000-0005-0000-0000-000059060000}"/>
    <cellStyle name="_인원계획표 _실행검토228_00.실행예산(결재)" xfId="507" xr:uid="{00000000-0005-0000-0000-00005A060000}"/>
    <cellStyle name="_인원계획표 _실행검토228_07.복수리슈빌 미장" xfId="508" xr:uid="{00000000-0005-0000-0000-00005B060000}"/>
    <cellStyle name="_인원계획표 _실행검토228_견적용내역" xfId="509" xr:uid="{00000000-0005-0000-0000-00005C060000}"/>
    <cellStyle name="_인원계획표 _실행검토228_견적용내역(도급비교)" xfId="510" xr:uid="{00000000-0005-0000-0000-00005D060000}"/>
    <cellStyle name="_인원계획표 _실행검토228_견적용내역(도급비교)_관저리슈빌최종실행1" xfId="511" xr:uid="{00000000-0005-0000-0000-00005E060000}"/>
    <cellStyle name="_인원계획표 _실행검토228_견적용내역(도급비교)_관저리슈빌최종실행1_관저리슈빌최종실행1" xfId="512" xr:uid="{00000000-0005-0000-0000-00005F060000}"/>
    <cellStyle name="_인원계획표 _실행검토228_견적용내역_관저리슈빌최종실행1" xfId="513" xr:uid="{00000000-0005-0000-0000-000060060000}"/>
    <cellStyle name="_인원계획표 _실행검토228_견적용내역_관저리슈빌최종실행1_관저리슈빌최종실행1" xfId="514" xr:uid="{00000000-0005-0000-0000-000061060000}"/>
    <cellStyle name="_인원계획표 _실행검토228_관저리슈빌최종실행(1224)" xfId="515" xr:uid="{00000000-0005-0000-0000-000062060000}"/>
    <cellStyle name="_인원계획표 _실행검토228_관저리슈빌최종실행(1224)_관저리슈빌최종실행1" xfId="516" xr:uid="{00000000-0005-0000-0000-000063060000}"/>
    <cellStyle name="_인원계획표 _실행검토228_관저리슈빌최종실행(1224)_관저리슈빌최종실행1_관저리슈빌최종실행1" xfId="517" xr:uid="{00000000-0005-0000-0000-000064060000}"/>
    <cellStyle name="_인원계획표 _실행검토228_관저리슈빌최종실행1" xfId="518" xr:uid="{00000000-0005-0000-0000-000065060000}"/>
    <cellStyle name="_인원계획표 _실행검토228_노은14BL 최종내역서(04.10.05)" xfId="519" xr:uid="{00000000-0005-0000-0000-000066060000}"/>
    <cellStyle name="_인원계획표 _실행검토228_노은14BL 최종내역서(04.10.05)_복사본 13블럭내역(최종04.10.05)" xfId="520" xr:uid="{00000000-0005-0000-0000-000067060000}"/>
    <cellStyle name="_인원계획표 _실행검토228_노은14BL 최종내역서(04.6.18)" xfId="521" xr:uid="{00000000-0005-0000-0000-000068060000}"/>
    <cellStyle name="_인원계획표 _실행검토228_노은14BL 최종내역서(04.6.18)_노은14BL 최종내역서(04.10.05)" xfId="522" xr:uid="{00000000-0005-0000-0000-000069060000}"/>
    <cellStyle name="_인원계획표 _실행검토228_노은14BL 최종내역서(04.6.18)_노은14BL 최종내역서(04.10.05)_복사본 13블럭내역(최종04.10.05)" xfId="523" xr:uid="{00000000-0005-0000-0000-00006A060000}"/>
    <cellStyle name="_인원계획표 _실행검토228_노은14BL 최종내역서(04.6.18)_노은2지구 13블럭내역(최종04.10.05)" xfId="524" xr:uid="{00000000-0005-0000-0000-00006B060000}"/>
    <cellStyle name="_인원계획표 _실행검토228_노은14BL 최종내역서(04.6.18)_청주비하내역(04.09.16)" xfId="525" xr:uid="{00000000-0005-0000-0000-00006C060000}"/>
    <cellStyle name="_인원계획표 _실행검토228_노은14BL 최종내역서(04.6.24)" xfId="526" xr:uid="{00000000-0005-0000-0000-00006D060000}"/>
    <cellStyle name="_인원계획표 _실행검토228_노은14BL 최종내역서(04.6.24)_검토" xfId="527" xr:uid="{00000000-0005-0000-0000-00006E060000}"/>
    <cellStyle name="_인원계획표 _실행검토228_노은14BL 최종내역서(04.6.24)_검토_복사본 13블럭내역(최종04.10.05)" xfId="528" xr:uid="{00000000-0005-0000-0000-00006F060000}"/>
    <cellStyle name="_인원계획표 _실행검토228_노은14BL 최종내역서(04.6.24)_검토1" xfId="529" xr:uid="{00000000-0005-0000-0000-000070060000}"/>
    <cellStyle name="_인원계획표 _실행검토228_노은14BL 최종내역서(04.6.24)_검토1_복사본 13블럭내역(최종04.10.05)" xfId="530" xr:uid="{00000000-0005-0000-0000-000071060000}"/>
    <cellStyle name="_인원계획표 _실행검토228_노은14BL 최종내역서(04.6.24)_검토2" xfId="531" xr:uid="{00000000-0005-0000-0000-000072060000}"/>
    <cellStyle name="_인원계획표 _실행검토228_노은14BL 최종내역서(04.6.24)_검토2_복사본 13블럭내역(최종04.10.05)" xfId="532" xr:uid="{00000000-0005-0000-0000-000073060000}"/>
    <cellStyle name="_인원계획표 _실행검토228_노은14BL 최종내역서(04.6.24)_복사본 13블럭내역(최종04.10.05)" xfId="533" xr:uid="{00000000-0005-0000-0000-000074060000}"/>
    <cellStyle name="_인원계획표 _실행검토228_노은2지구 13블럭내역(최종04.10.05)" xfId="534" xr:uid="{00000000-0005-0000-0000-000075060000}"/>
    <cellStyle name="_인원계획표 _실행검토228_동백리슈빌 최종내역서(단가참고)" xfId="535" xr:uid="{00000000-0005-0000-0000-000076060000}"/>
    <cellStyle name="_인원계획표 _실행검토228_동백리슈빌 최종내역서(단가참고)_복사본 13블럭내역(최종04.10.05)" xfId="536" xr:uid="{00000000-0005-0000-0000-000077060000}"/>
    <cellStyle name="_인원계획표 _실행검토228_동백리슈빌 확정내역서(2004.02.10)" xfId="537" xr:uid="{00000000-0005-0000-0000-000078060000}"/>
    <cellStyle name="_인원계획표 _실행검토228_리슈빌 공사별 비교(전체현장)" xfId="538" xr:uid="{00000000-0005-0000-0000-000079060000}"/>
    <cellStyle name="_인원계획표 _실행검토228_리슈빌 공사별 비교(전체현장)_복사본 13블럭내역(최종04.10.05)" xfId="539" xr:uid="{00000000-0005-0000-0000-00007A060000}"/>
    <cellStyle name="_인원계획표 _실행검토228_삼익비교실행" xfId="540" xr:uid="{00000000-0005-0000-0000-00007B060000}"/>
    <cellStyle name="_인원계획표 _실행검토228_삼익비교실행_00.실행예산(결재)" xfId="541" xr:uid="{00000000-0005-0000-0000-00007C060000}"/>
    <cellStyle name="_인원계획표 _실행검토228_삼익비교실행_07.복수리슈빌 미장" xfId="542" xr:uid="{00000000-0005-0000-0000-00007D060000}"/>
    <cellStyle name="_인원계획표 _실행검토228_삼익비교실행_견적용내역" xfId="543" xr:uid="{00000000-0005-0000-0000-00007E060000}"/>
    <cellStyle name="_인원계획표 _실행검토228_삼익비교실행_견적용내역(도급비교)" xfId="544" xr:uid="{00000000-0005-0000-0000-00007F060000}"/>
    <cellStyle name="_인원계획표 _실행검토228_삼익비교실행_견적용내역(도급비교)_관저리슈빌최종실행1" xfId="545" xr:uid="{00000000-0005-0000-0000-000080060000}"/>
    <cellStyle name="_인원계획표 _실행검토228_삼익비교실행_견적용내역(도급비교)_관저리슈빌최종실행1_관저리슈빌최종실행1" xfId="546" xr:uid="{00000000-0005-0000-0000-000081060000}"/>
    <cellStyle name="_인원계획표 _실행검토228_삼익비교실행_견적용내역_관저리슈빌최종실행1" xfId="547" xr:uid="{00000000-0005-0000-0000-000082060000}"/>
    <cellStyle name="_인원계획표 _실행검토228_삼익비교실행_견적용내역_관저리슈빌최종실행1_관저리슈빌최종실행1" xfId="548" xr:uid="{00000000-0005-0000-0000-000083060000}"/>
    <cellStyle name="_인원계획표 _실행검토228_삼익비교실행_관저리슈빌최종실행(1224)" xfId="549" xr:uid="{00000000-0005-0000-0000-000084060000}"/>
    <cellStyle name="_인원계획표 _실행검토228_삼익비교실행_관저리슈빌최종실행(1224)_관저리슈빌최종실행1" xfId="550" xr:uid="{00000000-0005-0000-0000-000085060000}"/>
    <cellStyle name="_인원계획표 _실행검토228_삼익비교실행_관저리슈빌최종실행(1224)_관저리슈빌최종실행1_관저리슈빌최종실행1" xfId="551" xr:uid="{00000000-0005-0000-0000-000086060000}"/>
    <cellStyle name="_인원계획표 _실행검토228_삼익비교실행_관저리슈빌최종실행1" xfId="552" xr:uid="{00000000-0005-0000-0000-000087060000}"/>
    <cellStyle name="_인원계획표 _실행검토228_삼익비교실행_노은14BL 최종내역서(04.10.05)" xfId="553" xr:uid="{00000000-0005-0000-0000-000088060000}"/>
    <cellStyle name="_인원계획표 _실행검토228_삼익비교실행_노은14BL 최종내역서(04.10.05)_복사본 13블럭내역(최종04.10.05)" xfId="554" xr:uid="{00000000-0005-0000-0000-000089060000}"/>
    <cellStyle name="_인원계획표 _실행검토228_삼익비교실행_노은14BL 최종내역서(04.6.18)" xfId="555" xr:uid="{00000000-0005-0000-0000-00008A060000}"/>
    <cellStyle name="_인원계획표 _실행검토228_삼익비교실행_노은14BL 최종내역서(04.6.18)_노은14BL 최종내역서(04.10.05)" xfId="556" xr:uid="{00000000-0005-0000-0000-00008B060000}"/>
    <cellStyle name="_인원계획표 _실행검토228_삼익비교실행_노은14BL 최종내역서(04.6.18)_노은14BL 최종내역서(04.10.05)_복사본 13블럭내역(최종04.10.05)" xfId="557" xr:uid="{00000000-0005-0000-0000-00008C060000}"/>
    <cellStyle name="_인원계획표 _실행검토228_삼익비교실행_노은14BL 최종내역서(04.6.18)_노은2지구 13블럭내역(최종04.10.05)" xfId="558" xr:uid="{00000000-0005-0000-0000-00008D060000}"/>
    <cellStyle name="_인원계획표 _실행검토228_삼익비교실행_노은14BL 최종내역서(04.6.18)_청주비하내역(04.09.16)" xfId="559" xr:uid="{00000000-0005-0000-0000-00008E060000}"/>
    <cellStyle name="_인원계획표 _실행검토228_삼익비교실행_노은14BL 최종내역서(04.6.24)" xfId="560" xr:uid="{00000000-0005-0000-0000-00008F060000}"/>
    <cellStyle name="_인원계획표 _실행검토228_삼익비교실행_노은14BL 최종내역서(04.6.24)_검토" xfId="561" xr:uid="{00000000-0005-0000-0000-000090060000}"/>
    <cellStyle name="_인원계획표 _실행검토228_삼익비교실행_노은14BL 최종내역서(04.6.24)_검토_복사본 13블럭내역(최종04.10.05)" xfId="562" xr:uid="{00000000-0005-0000-0000-000091060000}"/>
    <cellStyle name="_인원계획표 _실행검토228_삼익비교실행_노은14BL 최종내역서(04.6.24)_검토1" xfId="563" xr:uid="{00000000-0005-0000-0000-000092060000}"/>
    <cellStyle name="_인원계획표 _실행검토228_삼익비교실행_노은14BL 최종내역서(04.6.24)_검토1_복사본 13블럭내역(최종04.10.05)" xfId="564" xr:uid="{00000000-0005-0000-0000-000093060000}"/>
    <cellStyle name="_인원계획표 _실행검토228_삼익비교실행_노은14BL 최종내역서(04.6.24)_검토2" xfId="565" xr:uid="{00000000-0005-0000-0000-000094060000}"/>
    <cellStyle name="_인원계획표 _실행검토228_삼익비교실행_노은14BL 최종내역서(04.6.24)_검토2_복사본 13블럭내역(최종04.10.05)" xfId="566" xr:uid="{00000000-0005-0000-0000-000095060000}"/>
    <cellStyle name="_인원계획표 _실행검토228_삼익비교실행_노은14BL 최종내역서(04.6.24)_복사본 13블럭내역(최종04.10.05)" xfId="567" xr:uid="{00000000-0005-0000-0000-000096060000}"/>
    <cellStyle name="_인원계획표 _실행검토228_삼익비교실행_노은2지구 13블럭내역(최종04.10.05)" xfId="568" xr:uid="{00000000-0005-0000-0000-000097060000}"/>
    <cellStyle name="_인원계획표 _실행검토228_삼익비교실행_동백리슈빌 최종내역서(단가참고)" xfId="569" xr:uid="{00000000-0005-0000-0000-000098060000}"/>
    <cellStyle name="_인원계획표 _실행검토228_삼익비교실행_동백리슈빌 최종내역서(단가참고)_복사본 13블럭내역(최종04.10.05)" xfId="570" xr:uid="{00000000-0005-0000-0000-000099060000}"/>
    <cellStyle name="_인원계획표 _실행검토228_삼익비교실행_동백리슈빌 확정내역서(2004.02.10)" xfId="571" xr:uid="{00000000-0005-0000-0000-00009A060000}"/>
    <cellStyle name="_인원계획표 _실행검토228_삼익비교실행_리슈빌 공사별 비교(전체현장)" xfId="572" xr:uid="{00000000-0005-0000-0000-00009B060000}"/>
    <cellStyle name="_인원계획표 _실행검토228_삼익비교실행_리슈빌 공사별 비교(전체현장)_복사본 13블럭내역(최종04.10.05)" xfId="573" xr:uid="{00000000-0005-0000-0000-00009C060000}"/>
    <cellStyle name="_인원계획표 _실행검토228_삼익비교실행_실행(노은리슈빌)" xfId="574" xr:uid="{00000000-0005-0000-0000-00009D060000}"/>
    <cellStyle name="_인원계획표 _실행검토228_삼익비교실행_실행(노은리슈빌)_관저리슈빌최종실행1" xfId="575" xr:uid="{00000000-0005-0000-0000-00009E060000}"/>
    <cellStyle name="_인원계획표 _실행검토228_삼익비교실행_실행(노은리슈빌)_관저리슈빌최종실행1_관저리슈빌최종실행1" xfId="576" xr:uid="{00000000-0005-0000-0000-00009F060000}"/>
    <cellStyle name="_인원계획표 _실행검토228_삼익비교실행_실행예산 (2004.03.29)" xfId="577" xr:uid="{00000000-0005-0000-0000-0000A0060000}"/>
    <cellStyle name="_인원계획표 _실행검토228_삼익비교실행_용인IC 내역서(결재0413)" xfId="578" xr:uid="{00000000-0005-0000-0000-0000A1060000}"/>
    <cellStyle name="_인원계획표 _실행검토228_삼익비교실행_청주비하내역(04.09.16)" xfId="579" xr:uid="{00000000-0005-0000-0000-0000A2060000}"/>
    <cellStyle name="_인원계획표 _실행검토228_삼익협의실행" xfId="580" xr:uid="{00000000-0005-0000-0000-0000A3060000}"/>
    <cellStyle name="_인원계획표 _실행검토228_삼익협의실행_00.실행예산(결재)" xfId="581" xr:uid="{00000000-0005-0000-0000-0000A4060000}"/>
    <cellStyle name="_인원계획표 _실행검토228_삼익협의실행_07.복수리슈빌 미장" xfId="582" xr:uid="{00000000-0005-0000-0000-0000A5060000}"/>
    <cellStyle name="_인원계획표 _실행검토228_삼익협의실행_견적용내역" xfId="583" xr:uid="{00000000-0005-0000-0000-0000A6060000}"/>
    <cellStyle name="_인원계획표 _실행검토228_삼익협의실행_견적용내역(도급비교)" xfId="584" xr:uid="{00000000-0005-0000-0000-0000A7060000}"/>
    <cellStyle name="_인원계획표 _실행검토228_삼익협의실행_견적용내역(도급비교)_관저리슈빌최종실행1" xfId="585" xr:uid="{00000000-0005-0000-0000-0000A8060000}"/>
    <cellStyle name="_인원계획표 _실행검토228_삼익협의실행_견적용내역(도급비교)_관저리슈빌최종실행1_관저리슈빌최종실행1" xfId="586" xr:uid="{00000000-0005-0000-0000-0000A9060000}"/>
    <cellStyle name="_인원계획표 _실행검토228_삼익협의실행_견적용내역_관저리슈빌최종실행1" xfId="587" xr:uid="{00000000-0005-0000-0000-0000AA060000}"/>
    <cellStyle name="_인원계획표 _실행검토228_삼익협의실행_견적용내역_관저리슈빌최종실행1_관저리슈빌최종실행1" xfId="588" xr:uid="{00000000-0005-0000-0000-0000AB060000}"/>
    <cellStyle name="_인원계획표 _실행검토228_삼익협의실행_관저리슈빌최종실행(1224)" xfId="589" xr:uid="{00000000-0005-0000-0000-0000AC060000}"/>
    <cellStyle name="_인원계획표 _실행검토228_삼익협의실행_관저리슈빌최종실행(1224)_관저리슈빌최종실행1" xfId="590" xr:uid="{00000000-0005-0000-0000-0000AD060000}"/>
    <cellStyle name="_인원계획표 _실행검토228_삼익협의실행_관저리슈빌최종실행(1224)_관저리슈빌최종실행1_관저리슈빌최종실행1" xfId="591" xr:uid="{00000000-0005-0000-0000-0000AE060000}"/>
    <cellStyle name="_인원계획표 _실행검토228_삼익협의실행_관저리슈빌최종실행1" xfId="592" xr:uid="{00000000-0005-0000-0000-0000AF060000}"/>
    <cellStyle name="_인원계획표 _실행검토228_삼익협의실행_노은14BL 최종내역서(04.10.05)" xfId="593" xr:uid="{00000000-0005-0000-0000-0000B0060000}"/>
    <cellStyle name="_인원계획표 _실행검토228_삼익협의실행_노은14BL 최종내역서(04.10.05)_복사본 13블럭내역(최종04.10.05)" xfId="594" xr:uid="{00000000-0005-0000-0000-0000B1060000}"/>
    <cellStyle name="_인원계획표 _실행검토228_삼익협의실행_노은14BL 최종내역서(04.6.18)" xfId="595" xr:uid="{00000000-0005-0000-0000-0000B2060000}"/>
    <cellStyle name="_인원계획표 _실행검토228_삼익협의실행_노은14BL 최종내역서(04.6.18)_노은14BL 최종내역서(04.10.05)" xfId="596" xr:uid="{00000000-0005-0000-0000-0000B3060000}"/>
    <cellStyle name="_인원계획표 _실행검토228_삼익협의실행_노은14BL 최종내역서(04.6.18)_노은14BL 최종내역서(04.10.05)_복사본 13블럭내역(최종04.10.05)" xfId="597" xr:uid="{00000000-0005-0000-0000-0000B4060000}"/>
    <cellStyle name="_인원계획표 _실행검토228_삼익협의실행_노은14BL 최종내역서(04.6.18)_노은2지구 13블럭내역(최종04.10.05)" xfId="598" xr:uid="{00000000-0005-0000-0000-0000B5060000}"/>
    <cellStyle name="_인원계획표 _실행검토228_삼익협의실행_노은14BL 최종내역서(04.6.18)_청주비하내역(04.09.16)" xfId="599" xr:uid="{00000000-0005-0000-0000-0000B6060000}"/>
    <cellStyle name="_인원계획표 _실행검토228_삼익협의실행_노은14BL 최종내역서(04.6.24)" xfId="600" xr:uid="{00000000-0005-0000-0000-0000B7060000}"/>
    <cellStyle name="_인원계획표 _실행검토228_삼익협의실행_노은14BL 최종내역서(04.6.24)_검토" xfId="601" xr:uid="{00000000-0005-0000-0000-0000B8060000}"/>
    <cellStyle name="_인원계획표 _실행검토228_삼익협의실행_노은14BL 최종내역서(04.6.24)_검토_복사본 13블럭내역(최종04.10.05)" xfId="602" xr:uid="{00000000-0005-0000-0000-0000B9060000}"/>
    <cellStyle name="_인원계획표 _실행검토228_삼익협의실행_노은14BL 최종내역서(04.6.24)_검토1" xfId="603" xr:uid="{00000000-0005-0000-0000-0000BA060000}"/>
    <cellStyle name="_인원계획표 _실행검토228_삼익협의실행_노은14BL 최종내역서(04.6.24)_검토1_복사본 13블럭내역(최종04.10.05)" xfId="604" xr:uid="{00000000-0005-0000-0000-0000BB060000}"/>
    <cellStyle name="_인원계획표 _실행검토228_삼익협의실행_노은14BL 최종내역서(04.6.24)_검토2" xfId="605" xr:uid="{00000000-0005-0000-0000-0000BC060000}"/>
    <cellStyle name="_인원계획표 _실행검토228_삼익협의실행_노은14BL 최종내역서(04.6.24)_검토2_복사본 13블럭내역(최종04.10.05)" xfId="606" xr:uid="{00000000-0005-0000-0000-0000BD060000}"/>
    <cellStyle name="_인원계획표 _실행검토228_삼익협의실행_노은14BL 최종내역서(04.6.24)_복사본 13블럭내역(최종04.10.05)" xfId="607" xr:uid="{00000000-0005-0000-0000-0000BE060000}"/>
    <cellStyle name="_인원계획표 _실행검토228_삼익협의실행_노은2지구 13블럭내역(최종04.10.05)" xfId="608" xr:uid="{00000000-0005-0000-0000-0000BF060000}"/>
    <cellStyle name="_인원계획표 _실행검토228_삼익협의실행_동백리슈빌 최종내역서(단가참고)" xfId="609" xr:uid="{00000000-0005-0000-0000-0000C0060000}"/>
    <cellStyle name="_인원계획표 _실행검토228_삼익협의실행_동백리슈빌 최종내역서(단가참고)_복사본 13블럭내역(최종04.10.05)" xfId="610" xr:uid="{00000000-0005-0000-0000-0000C1060000}"/>
    <cellStyle name="_인원계획표 _실행검토228_삼익협의실행_동백리슈빌 확정내역서(2004.02.10)" xfId="611" xr:uid="{00000000-0005-0000-0000-0000C2060000}"/>
    <cellStyle name="_인원계획표 _실행검토228_삼익협의실행_리슈빌 공사별 비교(전체현장)" xfId="612" xr:uid="{00000000-0005-0000-0000-0000C3060000}"/>
    <cellStyle name="_인원계획표 _실행검토228_삼익협의실행_리슈빌 공사별 비교(전체현장)_복사본 13블럭내역(최종04.10.05)" xfId="613" xr:uid="{00000000-0005-0000-0000-0000C4060000}"/>
    <cellStyle name="_인원계획표 _실행검토228_삼익협의실행_실행(노은리슈빌)" xfId="614" xr:uid="{00000000-0005-0000-0000-0000C5060000}"/>
    <cellStyle name="_인원계획표 _실행검토228_삼익협의실행_실행(노은리슈빌)_관저리슈빌최종실행1" xfId="615" xr:uid="{00000000-0005-0000-0000-0000C6060000}"/>
    <cellStyle name="_인원계획표 _실행검토228_삼익협의실행_실행(노은리슈빌)_관저리슈빌최종실행1_관저리슈빌최종실행1" xfId="616" xr:uid="{00000000-0005-0000-0000-0000C7060000}"/>
    <cellStyle name="_인원계획표 _실행검토228_삼익협의실행_실행예산 (2004.03.29)" xfId="617" xr:uid="{00000000-0005-0000-0000-0000C8060000}"/>
    <cellStyle name="_인원계획표 _실행검토228_삼익협의실행_용인IC 내역서(결재0413)" xfId="618" xr:uid="{00000000-0005-0000-0000-0000C9060000}"/>
    <cellStyle name="_인원계획표 _실행검토228_삼익협의실행_청주비하내역(04.09.16)" xfId="619" xr:uid="{00000000-0005-0000-0000-0000CA060000}"/>
    <cellStyle name="_인원계획표 _실행검토228_실행(노은리슈빌)" xfId="620" xr:uid="{00000000-0005-0000-0000-0000CB060000}"/>
    <cellStyle name="_인원계획표 _실행검토228_실행(노은리슈빌)_관저리슈빌최종실행1" xfId="621" xr:uid="{00000000-0005-0000-0000-0000CC060000}"/>
    <cellStyle name="_인원계획표 _실행검토228_실행(노은리슈빌)_관저리슈빌최종실행1_관저리슈빌최종실행1" xfId="622" xr:uid="{00000000-0005-0000-0000-0000CD060000}"/>
    <cellStyle name="_인원계획표 _실행검토228_실행검토228" xfId="623" xr:uid="{00000000-0005-0000-0000-0000CE060000}"/>
    <cellStyle name="_인원계획표 _실행검토228_실행검토228_00.실행예산(결재)" xfId="624" xr:uid="{00000000-0005-0000-0000-0000CF060000}"/>
    <cellStyle name="_인원계획표 _실행검토228_실행검토228_07.복수리슈빌 미장" xfId="625" xr:uid="{00000000-0005-0000-0000-0000D0060000}"/>
    <cellStyle name="_인원계획표 _실행검토228_실행검토228_견적용내역" xfId="626" xr:uid="{00000000-0005-0000-0000-0000D1060000}"/>
    <cellStyle name="_인원계획표 _실행검토228_실행검토228_견적용내역(도급비교)" xfId="627" xr:uid="{00000000-0005-0000-0000-0000D2060000}"/>
    <cellStyle name="_인원계획표 _실행검토228_실행검토228_견적용내역(도급비교)_관저리슈빌최종실행1" xfId="628" xr:uid="{00000000-0005-0000-0000-0000D3060000}"/>
    <cellStyle name="_인원계획표 _실행검토228_실행검토228_견적용내역(도급비교)_관저리슈빌최종실행1_관저리슈빌최종실행1" xfId="629" xr:uid="{00000000-0005-0000-0000-0000D4060000}"/>
    <cellStyle name="_인원계획표 _실행검토228_실행검토228_견적용내역_관저리슈빌최종실행1" xfId="630" xr:uid="{00000000-0005-0000-0000-0000D5060000}"/>
    <cellStyle name="_인원계획표 _실행검토228_실행검토228_견적용내역_관저리슈빌최종실행1_관저리슈빌최종실행1" xfId="631" xr:uid="{00000000-0005-0000-0000-0000D6060000}"/>
    <cellStyle name="_인원계획표 _실행검토228_실행검토228_관저리슈빌최종실행(1224)" xfId="632" xr:uid="{00000000-0005-0000-0000-0000D7060000}"/>
    <cellStyle name="_인원계획표 _실행검토228_실행검토228_관저리슈빌최종실행(1224)_관저리슈빌최종실행1" xfId="633" xr:uid="{00000000-0005-0000-0000-0000D8060000}"/>
    <cellStyle name="_인원계획표 _실행검토228_실행검토228_관저리슈빌최종실행(1224)_관저리슈빌최종실행1_관저리슈빌최종실행1" xfId="634" xr:uid="{00000000-0005-0000-0000-0000D9060000}"/>
    <cellStyle name="_인원계획표 _실행검토228_실행검토228_관저리슈빌최종실행1" xfId="635" xr:uid="{00000000-0005-0000-0000-0000DA060000}"/>
    <cellStyle name="_인원계획표 _실행검토228_실행검토228_노은14BL 최종내역서(04.10.05)" xfId="636" xr:uid="{00000000-0005-0000-0000-0000DB060000}"/>
    <cellStyle name="_인원계획표 _실행검토228_실행검토228_노은14BL 최종내역서(04.10.05)_복사본 13블럭내역(최종04.10.05)" xfId="637" xr:uid="{00000000-0005-0000-0000-0000DC060000}"/>
    <cellStyle name="_인원계획표 _실행검토228_실행검토228_노은14BL 최종내역서(04.6.18)" xfId="638" xr:uid="{00000000-0005-0000-0000-0000DD060000}"/>
    <cellStyle name="_인원계획표 _실행검토228_실행검토228_노은14BL 최종내역서(04.6.18)_노은14BL 최종내역서(04.10.05)" xfId="639" xr:uid="{00000000-0005-0000-0000-0000DE060000}"/>
    <cellStyle name="_인원계획표 _실행검토228_실행검토228_노은14BL 최종내역서(04.6.18)_노은14BL 최종내역서(04.10.05)_복사본 13블럭내역(최종04.10.05)" xfId="640" xr:uid="{00000000-0005-0000-0000-0000DF060000}"/>
    <cellStyle name="_인원계획표 _실행검토228_실행검토228_노은14BL 최종내역서(04.6.18)_노은2지구 13블럭내역(최종04.10.05)" xfId="641" xr:uid="{00000000-0005-0000-0000-0000E0060000}"/>
    <cellStyle name="_인원계획표 _실행검토228_실행검토228_노은14BL 최종내역서(04.6.18)_청주비하내역(04.09.16)" xfId="642" xr:uid="{00000000-0005-0000-0000-0000E1060000}"/>
    <cellStyle name="_인원계획표 _실행검토228_실행검토228_노은14BL 최종내역서(04.6.24)" xfId="643" xr:uid="{00000000-0005-0000-0000-0000E2060000}"/>
    <cellStyle name="_인원계획표 _실행검토228_실행검토228_노은14BL 최종내역서(04.6.24)_검토" xfId="644" xr:uid="{00000000-0005-0000-0000-0000E3060000}"/>
    <cellStyle name="_인원계획표 _실행검토228_실행검토228_노은14BL 최종내역서(04.6.24)_검토_복사본 13블럭내역(최종04.10.05)" xfId="645" xr:uid="{00000000-0005-0000-0000-0000E4060000}"/>
    <cellStyle name="_인원계획표 _실행검토228_실행검토228_노은14BL 최종내역서(04.6.24)_검토1" xfId="646" xr:uid="{00000000-0005-0000-0000-0000E5060000}"/>
    <cellStyle name="_인원계획표 _실행검토228_실행검토228_노은14BL 최종내역서(04.6.24)_검토1_복사본 13블럭내역(최종04.10.05)" xfId="647" xr:uid="{00000000-0005-0000-0000-0000E6060000}"/>
    <cellStyle name="_인원계획표 _실행검토228_실행검토228_노은14BL 최종내역서(04.6.24)_검토2" xfId="648" xr:uid="{00000000-0005-0000-0000-0000E7060000}"/>
    <cellStyle name="_인원계획표 _실행검토228_실행검토228_노은14BL 최종내역서(04.6.24)_검토2_복사본 13블럭내역(최종04.10.05)" xfId="649" xr:uid="{00000000-0005-0000-0000-0000E8060000}"/>
    <cellStyle name="_인원계획표 _실행검토228_실행검토228_노은14BL 최종내역서(04.6.24)_복사본 13블럭내역(최종04.10.05)" xfId="650" xr:uid="{00000000-0005-0000-0000-0000E9060000}"/>
    <cellStyle name="_인원계획표 _실행검토228_실행검토228_노은2지구 13블럭내역(최종04.10.05)" xfId="651" xr:uid="{00000000-0005-0000-0000-0000EA060000}"/>
    <cellStyle name="_인원계획표 _실행검토228_실행검토228_동백리슈빌 최종내역서(단가참고)" xfId="652" xr:uid="{00000000-0005-0000-0000-0000EB060000}"/>
    <cellStyle name="_인원계획표 _실행검토228_실행검토228_동백리슈빌 최종내역서(단가참고)_복사본 13블럭내역(최종04.10.05)" xfId="653" xr:uid="{00000000-0005-0000-0000-0000EC060000}"/>
    <cellStyle name="_인원계획표 _실행검토228_실행검토228_동백리슈빌 확정내역서(2004.02.10)" xfId="654" xr:uid="{00000000-0005-0000-0000-0000ED060000}"/>
    <cellStyle name="_인원계획표 _실행검토228_실행검토228_리슈빌 공사별 비교(전체현장)" xfId="655" xr:uid="{00000000-0005-0000-0000-0000EE060000}"/>
    <cellStyle name="_인원계획표 _실행검토228_실행검토228_리슈빌 공사별 비교(전체현장)_복사본 13블럭내역(최종04.10.05)" xfId="656" xr:uid="{00000000-0005-0000-0000-0000EF060000}"/>
    <cellStyle name="_인원계획표 _실행검토228_실행검토228_실행(노은리슈빌)" xfId="657" xr:uid="{00000000-0005-0000-0000-0000F0060000}"/>
    <cellStyle name="_인원계획표 _실행검토228_실행검토228_실행(노은리슈빌)_관저리슈빌최종실행1" xfId="658" xr:uid="{00000000-0005-0000-0000-0000F1060000}"/>
    <cellStyle name="_인원계획표 _실행검토228_실행검토228_실행(노은리슈빌)_관저리슈빌최종실행1_관저리슈빌최종실행1" xfId="659" xr:uid="{00000000-0005-0000-0000-0000F2060000}"/>
    <cellStyle name="_인원계획표 _실행검토228_실행검토228_실행예산 (2004.03.29)" xfId="660" xr:uid="{00000000-0005-0000-0000-0000F3060000}"/>
    <cellStyle name="_인원계획표 _실행검토228_실행검토228_용인IC 내역서(결재0413)" xfId="661" xr:uid="{00000000-0005-0000-0000-0000F4060000}"/>
    <cellStyle name="_인원계획표 _실행검토228_실행검토228_청주비하내역(04.09.16)" xfId="662" xr:uid="{00000000-0005-0000-0000-0000F5060000}"/>
    <cellStyle name="_인원계획표 _실행검토228_실행예산 (2004.03.29)" xfId="663" xr:uid="{00000000-0005-0000-0000-0000F6060000}"/>
    <cellStyle name="_인원계획표 _실행검토228_용인IC 내역서(결재0413)" xfId="664" xr:uid="{00000000-0005-0000-0000-0000F7060000}"/>
    <cellStyle name="_인원계획표 _실행검토228_청주비하내역(04.09.16)" xfId="665" xr:uid="{00000000-0005-0000-0000-0000F8060000}"/>
    <cellStyle name="_인원계획표 _실행보고(기준)" xfId="666" xr:uid="{00000000-0005-0000-0000-0000F9060000}"/>
    <cellStyle name="_인원계획표 _실행보고_수영장" xfId="667" xr:uid="{00000000-0005-0000-0000-0000FA060000}"/>
    <cellStyle name="_인원계획표 _실행보고_수영장_02 실행보고_대전인동1공구(29410)" xfId="668" xr:uid="{00000000-0005-0000-0000-0000FB060000}"/>
    <cellStyle name="_인원계획표 _실행보고_수영장_2003년 경상비&amp;공통가설" xfId="669" xr:uid="{00000000-0005-0000-0000-0000FC060000}"/>
    <cellStyle name="_인원계획표 _실행보고_수영장_2004년 급여실행" xfId="670" xr:uid="{00000000-0005-0000-0000-0000FD060000}"/>
    <cellStyle name="_인원계획표 _실행보고_수영장_박용인동백상록 실행보고" xfId="671" xr:uid="{00000000-0005-0000-0000-0000FE060000}"/>
    <cellStyle name="_인원계획표 _실행보고_수영장_사본 - 02_2003년실행보고양식" xfId="672" xr:uid="{00000000-0005-0000-0000-0000FF060000}"/>
    <cellStyle name="_인원계획표 _실행보고_수영장_실행보고(경주세계문화엑스포)" xfId="673" xr:uid="{00000000-0005-0000-0000-000000070000}"/>
    <cellStyle name="_인원계획표 _실행보고_수영장_용인동백상록 실행보고" xfId="674" xr:uid="{00000000-0005-0000-0000-000001070000}"/>
    <cellStyle name="_인원계획표 _실행예산 (2004.03.29)" xfId="675" xr:uid="{00000000-0005-0000-0000-000002070000}"/>
    <cellStyle name="_인원계획표 _실행예산(관리비)" xfId="676" xr:uid="{00000000-0005-0000-0000-000003070000}"/>
    <cellStyle name="_인원계획표 _용인IC 내역서(결재0413)" xfId="677" xr:uid="{00000000-0005-0000-0000-000004070000}"/>
    <cellStyle name="_인원계획표 _청주비하내역(04.09.16)" xfId="678" xr:uid="{00000000-0005-0000-0000-000005070000}"/>
    <cellStyle name="_인천시 지하시설물통합정보시스템 구축사업 설계내역서_0514(FP)" xfId="3401" xr:uid="{00000000-0005-0000-0000-000006070000}"/>
    <cellStyle name="_입찰표지 " xfId="679" xr:uid="{00000000-0005-0000-0000-000007070000}"/>
    <cellStyle name="_입찰표지 _00.실행예산(결재)" xfId="680" xr:uid="{00000000-0005-0000-0000-000008070000}"/>
    <cellStyle name="_입찰표지 _07.복수리슈빌 미장" xfId="681" xr:uid="{00000000-0005-0000-0000-000009070000}"/>
    <cellStyle name="_입찰표지 _Book1" xfId="682" xr:uid="{00000000-0005-0000-0000-00000A070000}"/>
    <cellStyle name="_입찰표지 _Book1_00.실행예산(결재)" xfId="683" xr:uid="{00000000-0005-0000-0000-00000B070000}"/>
    <cellStyle name="_입찰표지 _Book1_07.복수리슈빌 미장" xfId="684" xr:uid="{00000000-0005-0000-0000-00000C070000}"/>
    <cellStyle name="_입찰표지 _Book1_견적용내역" xfId="685" xr:uid="{00000000-0005-0000-0000-00000D070000}"/>
    <cellStyle name="_입찰표지 _Book1_견적용내역(도급비교)" xfId="686" xr:uid="{00000000-0005-0000-0000-00000E070000}"/>
    <cellStyle name="_입찰표지 _Book1_견적용내역(도급비교)_관저리슈빌최종실행1" xfId="687" xr:uid="{00000000-0005-0000-0000-00000F070000}"/>
    <cellStyle name="_입찰표지 _Book1_견적용내역(도급비교)_관저리슈빌최종실행1_관저리슈빌최종실행1" xfId="688" xr:uid="{00000000-0005-0000-0000-000010070000}"/>
    <cellStyle name="_입찰표지 _Book1_견적용내역_관저리슈빌최종실행1" xfId="689" xr:uid="{00000000-0005-0000-0000-000011070000}"/>
    <cellStyle name="_입찰표지 _Book1_견적용내역_관저리슈빌최종실행1_관저리슈빌최종실행1" xfId="690" xr:uid="{00000000-0005-0000-0000-000012070000}"/>
    <cellStyle name="_입찰표지 _Book1_관저리슈빌최종실행(1224)" xfId="691" xr:uid="{00000000-0005-0000-0000-000013070000}"/>
    <cellStyle name="_입찰표지 _Book1_관저리슈빌최종실행(1224)_관저리슈빌최종실행1" xfId="692" xr:uid="{00000000-0005-0000-0000-000014070000}"/>
    <cellStyle name="_입찰표지 _Book1_관저리슈빌최종실행(1224)_관저리슈빌최종실행1_관저리슈빌최종실행1" xfId="693" xr:uid="{00000000-0005-0000-0000-000015070000}"/>
    <cellStyle name="_입찰표지 _Book1_관저리슈빌최종실행1" xfId="694" xr:uid="{00000000-0005-0000-0000-000016070000}"/>
    <cellStyle name="_입찰표지 _Book1_노은14BL 최종내역서(04.10.05)" xfId="695" xr:uid="{00000000-0005-0000-0000-000017070000}"/>
    <cellStyle name="_입찰표지 _Book1_노은14BL 최종내역서(04.10.05)_복사본 13블럭내역(최종04.10.05)" xfId="696" xr:uid="{00000000-0005-0000-0000-000018070000}"/>
    <cellStyle name="_입찰표지 _Book1_노은14BL 최종내역서(04.6.18)" xfId="697" xr:uid="{00000000-0005-0000-0000-000019070000}"/>
    <cellStyle name="_입찰표지 _Book1_노은14BL 최종내역서(04.6.18)_노은14BL 최종내역서(04.10.05)" xfId="698" xr:uid="{00000000-0005-0000-0000-00001A070000}"/>
    <cellStyle name="_입찰표지 _Book1_노은14BL 최종내역서(04.6.18)_노은14BL 최종내역서(04.10.05)_복사본 13블럭내역(최종04.10.05)" xfId="699" xr:uid="{00000000-0005-0000-0000-00001B070000}"/>
    <cellStyle name="_입찰표지 _Book1_노은14BL 최종내역서(04.6.18)_노은2지구 13블럭내역(최종04.10.05)" xfId="700" xr:uid="{00000000-0005-0000-0000-00001C070000}"/>
    <cellStyle name="_입찰표지 _Book1_노은14BL 최종내역서(04.6.18)_청주비하내역(04.09.16)" xfId="701" xr:uid="{00000000-0005-0000-0000-00001D070000}"/>
    <cellStyle name="_입찰표지 _Book1_노은14BL 최종내역서(04.6.24)" xfId="702" xr:uid="{00000000-0005-0000-0000-00001E070000}"/>
    <cellStyle name="_입찰표지 _Book1_노은14BL 최종내역서(04.6.24)_검토" xfId="703" xr:uid="{00000000-0005-0000-0000-00001F070000}"/>
    <cellStyle name="_입찰표지 _Book1_노은14BL 최종내역서(04.6.24)_검토_복사본 13블럭내역(최종04.10.05)" xfId="704" xr:uid="{00000000-0005-0000-0000-000020070000}"/>
    <cellStyle name="_입찰표지 _Book1_노은14BL 최종내역서(04.6.24)_검토1" xfId="705" xr:uid="{00000000-0005-0000-0000-000021070000}"/>
    <cellStyle name="_입찰표지 _Book1_노은14BL 최종내역서(04.6.24)_검토1_복사본 13블럭내역(최종04.10.05)" xfId="706" xr:uid="{00000000-0005-0000-0000-000022070000}"/>
    <cellStyle name="_입찰표지 _Book1_노은14BL 최종내역서(04.6.24)_검토2" xfId="707" xr:uid="{00000000-0005-0000-0000-000023070000}"/>
    <cellStyle name="_입찰표지 _Book1_노은14BL 최종내역서(04.6.24)_검토2_복사본 13블럭내역(최종04.10.05)" xfId="708" xr:uid="{00000000-0005-0000-0000-000024070000}"/>
    <cellStyle name="_입찰표지 _Book1_노은14BL 최종내역서(04.6.24)_복사본 13블럭내역(최종04.10.05)" xfId="709" xr:uid="{00000000-0005-0000-0000-000025070000}"/>
    <cellStyle name="_입찰표지 _Book1_노은2지구 13블럭내역(최종04.10.05)" xfId="710" xr:uid="{00000000-0005-0000-0000-000026070000}"/>
    <cellStyle name="_입찰표지 _Book1_동백리슈빌 최종내역서(단가참고)" xfId="711" xr:uid="{00000000-0005-0000-0000-000027070000}"/>
    <cellStyle name="_입찰표지 _Book1_동백리슈빌 최종내역서(단가참고)_복사본 13블럭내역(최종04.10.05)" xfId="712" xr:uid="{00000000-0005-0000-0000-000028070000}"/>
    <cellStyle name="_입찰표지 _Book1_동백리슈빌 확정내역서(2004.02.10)" xfId="713" xr:uid="{00000000-0005-0000-0000-000029070000}"/>
    <cellStyle name="_입찰표지 _Book1_리슈빌 공사별 비교(전체현장)" xfId="714" xr:uid="{00000000-0005-0000-0000-00002A070000}"/>
    <cellStyle name="_입찰표지 _Book1_리슈빌 공사별 비교(전체현장)_복사본 13블럭내역(최종04.10.05)" xfId="715" xr:uid="{00000000-0005-0000-0000-00002B070000}"/>
    <cellStyle name="_입찰표지 _Book1_삼익비교실행" xfId="716" xr:uid="{00000000-0005-0000-0000-00002C070000}"/>
    <cellStyle name="_입찰표지 _Book1_삼익비교실행_00.실행예산(결재)" xfId="717" xr:uid="{00000000-0005-0000-0000-00002D070000}"/>
    <cellStyle name="_입찰표지 _Book1_삼익비교실행_07.복수리슈빌 미장" xfId="718" xr:uid="{00000000-0005-0000-0000-00002E070000}"/>
    <cellStyle name="_입찰표지 _Book1_삼익비교실행_견적용내역" xfId="719" xr:uid="{00000000-0005-0000-0000-00002F070000}"/>
    <cellStyle name="_입찰표지 _Book1_삼익비교실행_견적용내역(도급비교)" xfId="720" xr:uid="{00000000-0005-0000-0000-000030070000}"/>
    <cellStyle name="_입찰표지 _Book1_삼익비교실행_견적용내역(도급비교)_관저리슈빌최종실행1" xfId="721" xr:uid="{00000000-0005-0000-0000-000031070000}"/>
    <cellStyle name="_입찰표지 _Book1_삼익비교실행_견적용내역(도급비교)_관저리슈빌최종실행1_관저리슈빌최종실행1" xfId="722" xr:uid="{00000000-0005-0000-0000-000032070000}"/>
    <cellStyle name="_입찰표지 _Book1_삼익비교실행_견적용내역_관저리슈빌최종실행1" xfId="723" xr:uid="{00000000-0005-0000-0000-000033070000}"/>
    <cellStyle name="_입찰표지 _Book1_삼익비교실행_견적용내역_관저리슈빌최종실행1_관저리슈빌최종실행1" xfId="724" xr:uid="{00000000-0005-0000-0000-000034070000}"/>
    <cellStyle name="_입찰표지 _Book1_삼익비교실행_관저리슈빌최종실행(1224)" xfId="725" xr:uid="{00000000-0005-0000-0000-000035070000}"/>
    <cellStyle name="_입찰표지 _Book1_삼익비교실행_관저리슈빌최종실행(1224)_관저리슈빌최종실행1" xfId="726" xr:uid="{00000000-0005-0000-0000-000036070000}"/>
    <cellStyle name="_입찰표지 _Book1_삼익비교실행_관저리슈빌최종실행(1224)_관저리슈빌최종실행1_관저리슈빌최종실행1" xfId="727" xr:uid="{00000000-0005-0000-0000-000037070000}"/>
    <cellStyle name="_입찰표지 _Book1_삼익비교실행_관저리슈빌최종실행1" xfId="728" xr:uid="{00000000-0005-0000-0000-000038070000}"/>
    <cellStyle name="_입찰표지 _Book1_삼익비교실행_노은14BL 최종내역서(04.10.05)" xfId="729" xr:uid="{00000000-0005-0000-0000-000039070000}"/>
    <cellStyle name="_입찰표지 _Book1_삼익비교실행_노은14BL 최종내역서(04.10.05)_복사본 13블럭내역(최종04.10.05)" xfId="730" xr:uid="{00000000-0005-0000-0000-00003A070000}"/>
    <cellStyle name="_입찰표지 _Book1_삼익비교실행_노은14BL 최종내역서(04.6.18)" xfId="731" xr:uid="{00000000-0005-0000-0000-00003B070000}"/>
    <cellStyle name="_입찰표지 _Book1_삼익비교실행_노은14BL 최종내역서(04.6.18)_노은14BL 최종내역서(04.10.05)" xfId="732" xr:uid="{00000000-0005-0000-0000-00003C070000}"/>
    <cellStyle name="_입찰표지 _Book1_삼익비교실행_노은14BL 최종내역서(04.6.18)_노은14BL 최종내역서(04.10.05)_복사본 13블럭내역(최종04.10.05)" xfId="733" xr:uid="{00000000-0005-0000-0000-00003D070000}"/>
    <cellStyle name="_입찰표지 _Book1_삼익비교실행_노은14BL 최종내역서(04.6.18)_노은2지구 13블럭내역(최종04.10.05)" xfId="734" xr:uid="{00000000-0005-0000-0000-00003E070000}"/>
    <cellStyle name="_입찰표지 _Book1_삼익비교실행_노은14BL 최종내역서(04.6.18)_청주비하내역(04.09.16)" xfId="735" xr:uid="{00000000-0005-0000-0000-00003F070000}"/>
    <cellStyle name="_입찰표지 _Book1_삼익비교실행_노은14BL 최종내역서(04.6.24)" xfId="736" xr:uid="{00000000-0005-0000-0000-000040070000}"/>
    <cellStyle name="_입찰표지 _Book1_삼익비교실행_노은14BL 최종내역서(04.6.24)_검토" xfId="737" xr:uid="{00000000-0005-0000-0000-000041070000}"/>
    <cellStyle name="_입찰표지 _Book1_삼익비교실행_노은14BL 최종내역서(04.6.24)_검토_복사본 13블럭내역(최종04.10.05)" xfId="738" xr:uid="{00000000-0005-0000-0000-000042070000}"/>
    <cellStyle name="_입찰표지 _Book1_삼익비교실행_노은14BL 최종내역서(04.6.24)_검토1" xfId="739" xr:uid="{00000000-0005-0000-0000-000043070000}"/>
    <cellStyle name="_입찰표지 _Book1_삼익비교실행_노은14BL 최종내역서(04.6.24)_검토1_복사본 13블럭내역(최종04.10.05)" xfId="740" xr:uid="{00000000-0005-0000-0000-000044070000}"/>
    <cellStyle name="_입찰표지 _Book1_삼익비교실행_노은14BL 최종내역서(04.6.24)_검토2" xfId="741" xr:uid="{00000000-0005-0000-0000-000045070000}"/>
    <cellStyle name="_입찰표지 _Book1_삼익비교실행_노은14BL 최종내역서(04.6.24)_검토2_복사본 13블럭내역(최종04.10.05)" xfId="742" xr:uid="{00000000-0005-0000-0000-000046070000}"/>
    <cellStyle name="_입찰표지 _Book1_삼익비교실행_노은14BL 최종내역서(04.6.24)_복사본 13블럭내역(최종04.10.05)" xfId="743" xr:uid="{00000000-0005-0000-0000-000047070000}"/>
    <cellStyle name="_입찰표지 _Book1_삼익비교실행_노은2지구 13블럭내역(최종04.10.05)" xfId="744" xr:uid="{00000000-0005-0000-0000-000048070000}"/>
    <cellStyle name="_입찰표지 _Book1_삼익비교실행_동백리슈빌 최종내역서(단가참고)" xfId="745" xr:uid="{00000000-0005-0000-0000-000049070000}"/>
    <cellStyle name="_입찰표지 _Book1_삼익비교실행_동백리슈빌 최종내역서(단가참고)_복사본 13블럭내역(최종04.10.05)" xfId="746" xr:uid="{00000000-0005-0000-0000-00004A070000}"/>
    <cellStyle name="_입찰표지 _Book1_삼익비교실행_동백리슈빌 확정내역서(2004.02.10)" xfId="747" xr:uid="{00000000-0005-0000-0000-00004B070000}"/>
    <cellStyle name="_입찰표지 _Book1_삼익비교실행_리슈빌 공사별 비교(전체현장)" xfId="748" xr:uid="{00000000-0005-0000-0000-00004C070000}"/>
    <cellStyle name="_입찰표지 _Book1_삼익비교실행_리슈빌 공사별 비교(전체현장)_복사본 13블럭내역(최종04.10.05)" xfId="749" xr:uid="{00000000-0005-0000-0000-00004D070000}"/>
    <cellStyle name="_입찰표지 _Book1_삼익비교실행_실행(노은리슈빌)" xfId="750" xr:uid="{00000000-0005-0000-0000-00004E070000}"/>
    <cellStyle name="_입찰표지 _Book1_삼익비교실행_실행(노은리슈빌)_관저리슈빌최종실행1" xfId="751" xr:uid="{00000000-0005-0000-0000-00004F070000}"/>
    <cellStyle name="_입찰표지 _Book1_삼익비교실행_실행(노은리슈빌)_관저리슈빌최종실행1_관저리슈빌최종실행1" xfId="752" xr:uid="{00000000-0005-0000-0000-000050070000}"/>
    <cellStyle name="_입찰표지 _Book1_삼익비교실행_실행예산 (2004.03.29)" xfId="753" xr:uid="{00000000-0005-0000-0000-000051070000}"/>
    <cellStyle name="_입찰표지 _Book1_삼익비교실행_용인IC 내역서(결재0413)" xfId="754" xr:uid="{00000000-0005-0000-0000-000052070000}"/>
    <cellStyle name="_입찰표지 _Book1_삼익비교실행_청주비하내역(04.09.16)" xfId="755" xr:uid="{00000000-0005-0000-0000-000053070000}"/>
    <cellStyle name="_입찰표지 _Book1_삼익협의실행" xfId="756" xr:uid="{00000000-0005-0000-0000-000054070000}"/>
    <cellStyle name="_입찰표지 _Book1_삼익협의실행_00.실행예산(결재)" xfId="757" xr:uid="{00000000-0005-0000-0000-000055070000}"/>
    <cellStyle name="_입찰표지 _Book1_삼익협의실행_07.복수리슈빌 미장" xfId="758" xr:uid="{00000000-0005-0000-0000-000056070000}"/>
    <cellStyle name="_입찰표지 _Book1_삼익협의실행_견적용내역" xfId="759" xr:uid="{00000000-0005-0000-0000-000057070000}"/>
    <cellStyle name="_입찰표지 _Book1_삼익협의실행_견적용내역(도급비교)" xfId="760" xr:uid="{00000000-0005-0000-0000-000058070000}"/>
    <cellStyle name="_입찰표지 _Book1_삼익협의실행_견적용내역(도급비교)_관저리슈빌최종실행1" xfId="761" xr:uid="{00000000-0005-0000-0000-000059070000}"/>
    <cellStyle name="_입찰표지 _Book1_삼익협의실행_견적용내역(도급비교)_관저리슈빌최종실행1_관저리슈빌최종실행1" xfId="762" xr:uid="{00000000-0005-0000-0000-00005A070000}"/>
    <cellStyle name="_입찰표지 _Book1_삼익협의실행_견적용내역_관저리슈빌최종실행1" xfId="763" xr:uid="{00000000-0005-0000-0000-00005B070000}"/>
    <cellStyle name="_입찰표지 _Book1_삼익협의실행_견적용내역_관저리슈빌최종실행1_관저리슈빌최종실행1" xfId="764" xr:uid="{00000000-0005-0000-0000-00005C070000}"/>
    <cellStyle name="_입찰표지 _Book1_삼익협의실행_관저리슈빌최종실행(1224)" xfId="765" xr:uid="{00000000-0005-0000-0000-00005D070000}"/>
    <cellStyle name="_입찰표지 _Book1_삼익협의실행_관저리슈빌최종실행(1224)_관저리슈빌최종실행1" xfId="766" xr:uid="{00000000-0005-0000-0000-00005E070000}"/>
    <cellStyle name="_입찰표지 _Book1_삼익협의실행_관저리슈빌최종실행(1224)_관저리슈빌최종실행1_관저리슈빌최종실행1" xfId="767" xr:uid="{00000000-0005-0000-0000-00005F070000}"/>
    <cellStyle name="_입찰표지 _Book1_삼익협의실행_관저리슈빌최종실행1" xfId="768" xr:uid="{00000000-0005-0000-0000-000060070000}"/>
    <cellStyle name="_입찰표지 _Book1_삼익협의실행_노은14BL 최종내역서(04.10.05)" xfId="769" xr:uid="{00000000-0005-0000-0000-000061070000}"/>
    <cellStyle name="_입찰표지 _Book1_삼익협의실행_노은14BL 최종내역서(04.10.05)_복사본 13블럭내역(최종04.10.05)" xfId="770" xr:uid="{00000000-0005-0000-0000-000062070000}"/>
    <cellStyle name="_입찰표지 _Book1_삼익협의실행_노은14BL 최종내역서(04.6.18)" xfId="771" xr:uid="{00000000-0005-0000-0000-000063070000}"/>
    <cellStyle name="_입찰표지 _Book1_삼익협의실행_노은14BL 최종내역서(04.6.18)_노은14BL 최종내역서(04.10.05)" xfId="772" xr:uid="{00000000-0005-0000-0000-000064070000}"/>
    <cellStyle name="_입찰표지 _Book1_삼익협의실행_노은14BL 최종내역서(04.6.18)_노은14BL 최종내역서(04.10.05)_복사본 13블럭내역(최종04.10.05)" xfId="773" xr:uid="{00000000-0005-0000-0000-000065070000}"/>
    <cellStyle name="_입찰표지 _Book1_삼익협의실행_노은14BL 최종내역서(04.6.18)_노은2지구 13블럭내역(최종04.10.05)" xfId="774" xr:uid="{00000000-0005-0000-0000-000066070000}"/>
    <cellStyle name="_입찰표지 _Book1_삼익협의실행_노은14BL 최종내역서(04.6.18)_청주비하내역(04.09.16)" xfId="775" xr:uid="{00000000-0005-0000-0000-000067070000}"/>
    <cellStyle name="_입찰표지 _Book1_삼익협의실행_노은14BL 최종내역서(04.6.24)" xfId="776" xr:uid="{00000000-0005-0000-0000-000068070000}"/>
    <cellStyle name="_입찰표지 _Book1_삼익협의실행_노은14BL 최종내역서(04.6.24)_검토" xfId="777" xr:uid="{00000000-0005-0000-0000-000069070000}"/>
    <cellStyle name="_입찰표지 _Book1_삼익협의실행_노은14BL 최종내역서(04.6.24)_검토_복사본 13블럭내역(최종04.10.05)" xfId="778" xr:uid="{00000000-0005-0000-0000-00006A070000}"/>
    <cellStyle name="_입찰표지 _Book1_삼익협의실행_노은14BL 최종내역서(04.6.24)_검토1" xfId="779" xr:uid="{00000000-0005-0000-0000-00006B070000}"/>
    <cellStyle name="_입찰표지 _Book1_삼익협의실행_노은14BL 최종내역서(04.6.24)_검토1_복사본 13블럭내역(최종04.10.05)" xfId="780" xr:uid="{00000000-0005-0000-0000-00006C070000}"/>
    <cellStyle name="_입찰표지 _Book1_삼익협의실행_노은14BL 최종내역서(04.6.24)_검토2" xfId="781" xr:uid="{00000000-0005-0000-0000-00006D070000}"/>
    <cellStyle name="_입찰표지 _Book1_삼익협의실행_노은14BL 최종내역서(04.6.24)_검토2_복사본 13블럭내역(최종04.10.05)" xfId="782" xr:uid="{00000000-0005-0000-0000-00006E070000}"/>
    <cellStyle name="_입찰표지 _Book1_삼익협의실행_노은14BL 최종내역서(04.6.24)_복사본 13블럭내역(최종04.10.05)" xfId="783" xr:uid="{00000000-0005-0000-0000-00006F070000}"/>
    <cellStyle name="_입찰표지 _Book1_삼익협의실행_노은2지구 13블럭내역(최종04.10.05)" xfId="784" xr:uid="{00000000-0005-0000-0000-000070070000}"/>
    <cellStyle name="_입찰표지 _Book1_삼익협의실행_동백리슈빌 최종내역서(단가참고)" xfId="785" xr:uid="{00000000-0005-0000-0000-000071070000}"/>
    <cellStyle name="_입찰표지 _Book1_삼익협의실행_동백리슈빌 최종내역서(단가참고)_복사본 13블럭내역(최종04.10.05)" xfId="786" xr:uid="{00000000-0005-0000-0000-000072070000}"/>
    <cellStyle name="_입찰표지 _Book1_삼익협의실행_동백리슈빌 확정내역서(2004.02.10)" xfId="787" xr:uid="{00000000-0005-0000-0000-000073070000}"/>
    <cellStyle name="_입찰표지 _Book1_삼익협의실행_리슈빌 공사별 비교(전체현장)" xfId="788" xr:uid="{00000000-0005-0000-0000-000074070000}"/>
    <cellStyle name="_입찰표지 _Book1_삼익협의실행_리슈빌 공사별 비교(전체현장)_복사본 13블럭내역(최종04.10.05)" xfId="789" xr:uid="{00000000-0005-0000-0000-000075070000}"/>
    <cellStyle name="_입찰표지 _Book1_삼익협의실행_실행(노은리슈빌)" xfId="790" xr:uid="{00000000-0005-0000-0000-000076070000}"/>
    <cellStyle name="_입찰표지 _Book1_삼익협의실행_실행(노은리슈빌)_관저리슈빌최종실행1" xfId="791" xr:uid="{00000000-0005-0000-0000-000077070000}"/>
    <cellStyle name="_입찰표지 _Book1_삼익협의실행_실행(노은리슈빌)_관저리슈빌최종실행1_관저리슈빌최종실행1" xfId="792" xr:uid="{00000000-0005-0000-0000-000078070000}"/>
    <cellStyle name="_입찰표지 _Book1_삼익협의실행_실행예산 (2004.03.29)" xfId="793" xr:uid="{00000000-0005-0000-0000-000079070000}"/>
    <cellStyle name="_입찰표지 _Book1_삼익협의실행_용인IC 내역서(결재0413)" xfId="794" xr:uid="{00000000-0005-0000-0000-00007A070000}"/>
    <cellStyle name="_입찰표지 _Book1_삼익협의실행_청주비하내역(04.09.16)" xfId="795" xr:uid="{00000000-0005-0000-0000-00007B070000}"/>
    <cellStyle name="_입찰표지 _Book1_실행(노은리슈빌)" xfId="796" xr:uid="{00000000-0005-0000-0000-00007C070000}"/>
    <cellStyle name="_입찰표지 _Book1_실행(노은리슈빌)_관저리슈빌최종실행1" xfId="797" xr:uid="{00000000-0005-0000-0000-00007D070000}"/>
    <cellStyle name="_입찰표지 _Book1_실행(노은리슈빌)_관저리슈빌최종실행1_관저리슈빌최종실행1" xfId="798" xr:uid="{00000000-0005-0000-0000-00007E070000}"/>
    <cellStyle name="_입찰표지 _Book1_실행검토228" xfId="799" xr:uid="{00000000-0005-0000-0000-00007F070000}"/>
    <cellStyle name="_입찰표지 _Book1_실행검토228_00.실행예산(결재)" xfId="800" xr:uid="{00000000-0005-0000-0000-000080070000}"/>
    <cellStyle name="_입찰표지 _Book1_실행검토228_07.복수리슈빌 미장" xfId="801" xr:uid="{00000000-0005-0000-0000-000081070000}"/>
    <cellStyle name="_입찰표지 _Book1_실행검토228_견적용내역" xfId="802" xr:uid="{00000000-0005-0000-0000-000082070000}"/>
    <cellStyle name="_입찰표지 _Book1_실행검토228_견적용내역(도급비교)" xfId="803" xr:uid="{00000000-0005-0000-0000-000083070000}"/>
    <cellStyle name="_입찰표지 _Book1_실행검토228_견적용내역(도급비교)_관저리슈빌최종실행1" xfId="804" xr:uid="{00000000-0005-0000-0000-000084070000}"/>
    <cellStyle name="_입찰표지 _Book1_실행검토228_견적용내역(도급비교)_관저리슈빌최종실행1_관저리슈빌최종실행1" xfId="805" xr:uid="{00000000-0005-0000-0000-000085070000}"/>
    <cellStyle name="_입찰표지 _Book1_실행검토228_견적용내역_관저리슈빌최종실행1" xfId="806" xr:uid="{00000000-0005-0000-0000-000086070000}"/>
    <cellStyle name="_입찰표지 _Book1_실행검토228_견적용내역_관저리슈빌최종실행1_관저리슈빌최종실행1" xfId="807" xr:uid="{00000000-0005-0000-0000-000087070000}"/>
    <cellStyle name="_입찰표지 _Book1_실행검토228_관저리슈빌최종실행(1224)" xfId="808" xr:uid="{00000000-0005-0000-0000-000088070000}"/>
    <cellStyle name="_입찰표지 _Book1_실행검토228_관저리슈빌최종실행(1224)_관저리슈빌최종실행1" xfId="809" xr:uid="{00000000-0005-0000-0000-000089070000}"/>
    <cellStyle name="_입찰표지 _Book1_실행검토228_관저리슈빌최종실행(1224)_관저리슈빌최종실행1_관저리슈빌최종실행1" xfId="810" xr:uid="{00000000-0005-0000-0000-00008A070000}"/>
    <cellStyle name="_입찰표지 _Book1_실행검토228_관저리슈빌최종실행1" xfId="811" xr:uid="{00000000-0005-0000-0000-00008B070000}"/>
    <cellStyle name="_입찰표지 _Book1_실행검토228_노은14BL 최종내역서(04.10.05)" xfId="812" xr:uid="{00000000-0005-0000-0000-00008C070000}"/>
    <cellStyle name="_입찰표지 _Book1_실행검토228_노은14BL 최종내역서(04.10.05)_복사본 13블럭내역(최종04.10.05)" xfId="813" xr:uid="{00000000-0005-0000-0000-00008D070000}"/>
    <cellStyle name="_입찰표지 _Book1_실행검토228_노은14BL 최종내역서(04.6.18)" xfId="814" xr:uid="{00000000-0005-0000-0000-00008E070000}"/>
    <cellStyle name="_입찰표지 _Book1_실행검토228_노은14BL 최종내역서(04.6.18)_노은14BL 최종내역서(04.10.05)" xfId="815" xr:uid="{00000000-0005-0000-0000-00008F070000}"/>
    <cellStyle name="_입찰표지 _Book1_실행검토228_노은14BL 최종내역서(04.6.18)_노은14BL 최종내역서(04.10.05)_복사본 13블럭내역(최종04.10.05)" xfId="816" xr:uid="{00000000-0005-0000-0000-000090070000}"/>
    <cellStyle name="_입찰표지 _Book1_실행검토228_노은14BL 최종내역서(04.6.18)_노은2지구 13블럭내역(최종04.10.05)" xfId="817" xr:uid="{00000000-0005-0000-0000-000091070000}"/>
    <cellStyle name="_입찰표지 _Book1_실행검토228_노은14BL 최종내역서(04.6.18)_청주비하내역(04.09.16)" xfId="818" xr:uid="{00000000-0005-0000-0000-000092070000}"/>
    <cellStyle name="_입찰표지 _Book1_실행검토228_노은14BL 최종내역서(04.6.24)" xfId="819" xr:uid="{00000000-0005-0000-0000-000093070000}"/>
    <cellStyle name="_입찰표지 _Book1_실행검토228_노은14BL 최종내역서(04.6.24)_검토" xfId="820" xr:uid="{00000000-0005-0000-0000-000094070000}"/>
    <cellStyle name="_입찰표지 _Book1_실행검토228_노은14BL 최종내역서(04.6.24)_검토_복사본 13블럭내역(최종04.10.05)" xfId="821" xr:uid="{00000000-0005-0000-0000-000095070000}"/>
    <cellStyle name="_입찰표지 _Book1_실행검토228_노은14BL 최종내역서(04.6.24)_검토1" xfId="822" xr:uid="{00000000-0005-0000-0000-000096070000}"/>
    <cellStyle name="_입찰표지 _Book1_실행검토228_노은14BL 최종내역서(04.6.24)_검토1_복사본 13블럭내역(최종04.10.05)" xfId="823" xr:uid="{00000000-0005-0000-0000-000097070000}"/>
    <cellStyle name="_입찰표지 _Book1_실행검토228_노은14BL 최종내역서(04.6.24)_검토2" xfId="824" xr:uid="{00000000-0005-0000-0000-000098070000}"/>
    <cellStyle name="_입찰표지 _Book1_실행검토228_노은14BL 최종내역서(04.6.24)_검토2_복사본 13블럭내역(최종04.10.05)" xfId="825" xr:uid="{00000000-0005-0000-0000-000099070000}"/>
    <cellStyle name="_입찰표지 _Book1_실행검토228_노은14BL 최종내역서(04.6.24)_복사본 13블럭내역(최종04.10.05)" xfId="826" xr:uid="{00000000-0005-0000-0000-00009A070000}"/>
    <cellStyle name="_입찰표지 _Book1_실행검토228_노은2지구 13블럭내역(최종04.10.05)" xfId="827" xr:uid="{00000000-0005-0000-0000-00009B070000}"/>
    <cellStyle name="_입찰표지 _Book1_실행검토228_동백리슈빌 최종내역서(단가참고)" xfId="828" xr:uid="{00000000-0005-0000-0000-00009C070000}"/>
    <cellStyle name="_입찰표지 _Book1_실행검토228_동백리슈빌 최종내역서(단가참고)_복사본 13블럭내역(최종04.10.05)" xfId="829" xr:uid="{00000000-0005-0000-0000-00009D070000}"/>
    <cellStyle name="_입찰표지 _Book1_실행검토228_동백리슈빌 확정내역서(2004.02.10)" xfId="830" xr:uid="{00000000-0005-0000-0000-00009E070000}"/>
    <cellStyle name="_입찰표지 _Book1_실행검토228_리슈빌 공사별 비교(전체현장)" xfId="831" xr:uid="{00000000-0005-0000-0000-00009F070000}"/>
    <cellStyle name="_입찰표지 _Book1_실행검토228_리슈빌 공사별 비교(전체현장)_복사본 13블럭내역(최종04.10.05)" xfId="832" xr:uid="{00000000-0005-0000-0000-0000A0070000}"/>
    <cellStyle name="_입찰표지 _Book1_실행검토228_실행(노은리슈빌)" xfId="833" xr:uid="{00000000-0005-0000-0000-0000A1070000}"/>
    <cellStyle name="_입찰표지 _Book1_실행검토228_실행(노은리슈빌)_관저리슈빌최종실행1" xfId="834" xr:uid="{00000000-0005-0000-0000-0000A2070000}"/>
    <cellStyle name="_입찰표지 _Book1_실행검토228_실행(노은리슈빌)_관저리슈빌최종실행1_관저리슈빌최종실행1" xfId="835" xr:uid="{00000000-0005-0000-0000-0000A3070000}"/>
    <cellStyle name="_입찰표지 _Book1_실행검토228_실행예산 (2004.03.29)" xfId="836" xr:uid="{00000000-0005-0000-0000-0000A4070000}"/>
    <cellStyle name="_입찰표지 _Book1_실행검토228_용인IC 내역서(결재0413)" xfId="837" xr:uid="{00000000-0005-0000-0000-0000A5070000}"/>
    <cellStyle name="_입찰표지 _Book1_실행검토228_청주비하내역(04.09.16)" xfId="838" xr:uid="{00000000-0005-0000-0000-0000A6070000}"/>
    <cellStyle name="_입찰표지 _Book1_실행예산 (2004.03.29)" xfId="839" xr:uid="{00000000-0005-0000-0000-0000A7070000}"/>
    <cellStyle name="_입찰표지 _Book1_용인IC 내역서(결재0413)" xfId="840" xr:uid="{00000000-0005-0000-0000-0000A8070000}"/>
    <cellStyle name="_입찰표지 _Book1_청주비하내역(04.09.16)" xfId="841" xr:uid="{00000000-0005-0000-0000-0000A9070000}"/>
    <cellStyle name="_입찰표지 _견적실행비교" xfId="842" xr:uid="{00000000-0005-0000-0000-0000AA070000}"/>
    <cellStyle name="_입찰표지 _견적실행비교_00.실행예산(결재)" xfId="843" xr:uid="{00000000-0005-0000-0000-0000AB070000}"/>
    <cellStyle name="_입찰표지 _견적실행비교_07.복수리슈빌 미장" xfId="844" xr:uid="{00000000-0005-0000-0000-0000AC070000}"/>
    <cellStyle name="_입찰표지 _견적실행비교_견적용내역" xfId="845" xr:uid="{00000000-0005-0000-0000-0000AD070000}"/>
    <cellStyle name="_입찰표지 _견적실행비교_견적용내역(도급비교)" xfId="846" xr:uid="{00000000-0005-0000-0000-0000AE070000}"/>
    <cellStyle name="_입찰표지 _견적실행비교_견적용내역(도급비교)_관저리슈빌최종실행1" xfId="847" xr:uid="{00000000-0005-0000-0000-0000AF070000}"/>
    <cellStyle name="_입찰표지 _견적실행비교_견적용내역(도급비교)_관저리슈빌최종실행1_관저리슈빌최종실행1" xfId="848" xr:uid="{00000000-0005-0000-0000-0000B0070000}"/>
    <cellStyle name="_입찰표지 _견적실행비교_견적용내역_관저리슈빌최종실행1" xfId="849" xr:uid="{00000000-0005-0000-0000-0000B1070000}"/>
    <cellStyle name="_입찰표지 _견적실행비교_견적용내역_관저리슈빌최종실행1_관저리슈빌최종실행1" xfId="850" xr:uid="{00000000-0005-0000-0000-0000B2070000}"/>
    <cellStyle name="_입찰표지 _견적실행비교_관저리슈빌최종실행(1224)" xfId="851" xr:uid="{00000000-0005-0000-0000-0000B3070000}"/>
    <cellStyle name="_입찰표지 _견적실행비교_관저리슈빌최종실행(1224)_관저리슈빌최종실행1" xfId="852" xr:uid="{00000000-0005-0000-0000-0000B4070000}"/>
    <cellStyle name="_입찰표지 _견적실행비교_관저리슈빌최종실행(1224)_관저리슈빌최종실행1_관저리슈빌최종실행1" xfId="853" xr:uid="{00000000-0005-0000-0000-0000B5070000}"/>
    <cellStyle name="_입찰표지 _견적실행비교_관저리슈빌최종실행1" xfId="854" xr:uid="{00000000-0005-0000-0000-0000B6070000}"/>
    <cellStyle name="_입찰표지 _견적실행비교_노은14BL 최종내역서(04.10.05)" xfId="855" xr:uid="{00000000-0005-0000-0000-0000B7070000}"/>
    <cellStyle name="_입찰표지 _견적실행비교_노은14BL 최종내역서(04.10.05)_복사본 13블럭내역(최종04.10.05)" xfId="856" xr:uid="{00000000-0005-0000-0000-0000B8070000}"/>
    <cellStyle name="_입찰표지 _견적실행비교_노은14BL 최종내역서(04.6.18)" xfId="857" xr:uid="{00000000-0005-0000-0000-0000B9070000}"/>
    <cellStyle name="_입찰표지 _견적실행비교_노은14BL 최종내역서(04.6.18)_노은14BL 최종내역서(04.10.05)" xfId="858" xr:uid="{00000000-0005-0000-0000-0000BA070000}"/>
    <cellStyle name="_입찰표지 _견적실행비교_노은14BL 최종내역서(04.6.18)_노은14BL 최종내역서(04.10.05)_복사본 13블럭내역(최종04.10.05)" xfId="859" xr:uid="{00000000-0005-0000-0000-0000BB070000}"/>
    <cellStyle name="_입찰표지 _견적실행비교_노은14BL 최종내역서(04.6.18)_노은2지구 13블럭내역(최종04.10.05)" xfId="860" xr:uid="{00000000-0005-0000-0000-0000BC070000}"/>
    <cellStyle name="_입찰표지 _견적실행비교_노은14BL 최종내역서(04.6.18)_청주비하내역(04.09.16)" xfId="861" xr:uid="{00000000-0005-0000-0000-0000BD070000}"/>
    <cellStyle name="_입찰표지 _견적실행비교_노은14BL 최종내역서(04.6.24)" xfId="862" xr:uid="{00000000-0005-0000-0000-0000BE070000}"/>
    <cellStyle name="_입찰표지 _견적실행비교_노은14BL 최종내역서(04.6.24)_검토" xfId="863" xr:uid="{00000000-0005-0000-0000-0000BF070000}"/>
    <cellStyle name="_입찰표지 _견적실행비교_노은14BL 최종내역서(04.6.24)_검토_복사본 13블럭내역(최종04.10.05)" xfId="864" xr:uid="{00000000-0005-0000-0000-0000C0070000}"/>
    <cellStyle name="_입찰표지 _견적실행비교_노은14BL 최종내역서(04.6.24)_검토1" xfId="865" xr:uid="{00000000-0005-0000-0000-0000C1070000}"/>
    <cellStyle name="_입찰표지 _견적실행비교_노은14BL 최종내역서(04.6.24)_검토1_복사본 13블럭내역(최종04.10.05)" xfId="866" xr:uid="{00000000-0005-0000-0000-0000C2070000}"/>
    <cellStyle name="_입찰표지 _견적실행비교_노은14BL 최종내역서(04.6.24)_검토2" xfId="867" xr:uid="{00000000-0005-0000-0000-0000C3070000}"/>
    <cellStyle name="_입찰표지 _견적실행비교_노은14BL 최종내역서(04.6.24)_검토2_복사본 13블럭내역(최종04.10.05)" xfId="868" xr:uid="{00000000-0005-0000-0000-0000C4070000}"/>
    <cellStyle name="_입찰표지 _견적실행비교_노은14BL 최종내역서(04.6.24)_복사본 13블럭내역(최종04.10.05)" xfId="869" xr:uid="{00000000-0005-0000-0000-0000C5070000}"/>
    <cellStyle name="_입찰표지 _견적실행비교_노은2지구 13블럭내역(최종04.10.05)" xfId="870" xr:uid="{00000000-0005-0000-0000-0000C6070000}"/>
    <cellStyle name="_입찰표지 _견적실행비교_동백리슈빌 최종내역서(단가참고)" xfId="871" xr:uid="{00000000-0005-0000-0000-0000C7070000}"/>
    <cellStyle name="_입찰표지 _견적실행비교_동백리슈빌 최종내역서(단가참고)_복사본 13블럭내역(최종04.10.05)" xfId="872" xr:uid="{00000000-0005-0000-0000-0000C8070000}"/>
    <cellStyle name="_입찰표지 _견적실행비교_동백리슈빌 확정내역서(2004.02.10)" xfId="873" xr:uid="{00000000-0005-0000-0000-0000C9070000}"/>
    <cellStyle name="_입찰표지 _견적실행비교_리슈빌 공사별 비교(전체현장)" xfId="874" xr:uid="{00000000-0005-0000-0000-0000CA070000}"/>
    <cellStyle name="_입찰표지 _견적실행비교_리슈빌 공사별 비교(전체현장)_복사본 13블럭내역(최종04.10.05)" xfId="875" xr:uid="{00000000-0005-0000-0000-0000CB070000}"/>
    <cellStyle name="_입찰표지 _견적실행비교_실행(노은리슈빌)" xfId="876" xr:uid="{00000000-0005-0000-0000-0000CC070000}"/>
    <cellStyle name="_입찰표지 _견적실행비교_실행(노은리슈빌)_관저리슈빌최종실행1" xfId="877" xr:uid="{00000000-0005-0000-0000-0000CD070000}"/>
    <cellStyle name="_입찰표지 _견적실행비교_실행(노은리슈빌)_관저리슈빌최종실행1_관저리슈빌최종실행1" xfId="878" xr:uid="{00000000-0005-0000-0000-0000CE070000}"/>
    <cellStyle name="_입찰표지 _견적실행비교_실행예산 (2004.03.29)" xfId="879" xr:uid="{00000000-0005-0000-0000-0000CF070000}"/>
    <cellStyle name="_입찰표지 _견적실행비교_용인IC 내역서(결재0413)" xfId="880" xr:uid="{00000000-0005-0000-0000-0000D0070000}"/>
    <cellStyle name="_입찰표지 _견적실행비교_청주비하내역(04.09.16)" xfId="881" xr:uid="{00000000-0005-0000-0000-0000D1070000}"/>
    <cellStyle name="_입찰표지 _견적용내역" xfId="882" xr:uid="{00000000-0005-0000-0000-0000D2070000}"/>
    <cellStyle name="_입찰표지 _견적용내역(도급비교)" xfId="883" xr:uid="{00000000-0005-0000-0000-0000D3070000}"/>
    <cellStyle name="_입찰표지 _견적용내역(도급비교)_관저리슈빌최종실행1" xfId="884" xr:uid="{00000000-0005-0000-0000-0000D4070000}"/>
    <cellStyle name="_입찰표지 _견적용내역(도급비교)_관저리슈빌최종실행1_관저리슈빌최종실행1" xfId="885" xr:uid="{00000000-0005-0000-0000-0000D5070000}"/>
    <cellStyle name="_입찰표지 _견적용내역_관저리슈빌최종실행1" xfId="886" xr:uid="{00000000-0005-0000-0000-0000D6070000}"/>
    <cellStyle name="_입찰표지 _견적용내역_관저리슈빌최종실행1_관저리슈빌최종실행1" xfId="887" xr:uid="{00000000-0005-0000-0000-0000D7070000}"/>
    <cellStyle name="_입찰표지 _관저리슈빌최종실행(1224)" xfId="888" xr:uid="{00000000-0005-0000-0000-0000D8070000}"/>
    <cellStyle name="_입찰표지 _관저리슈빌최종실행(1224)_관저리슈빌최종실행1" xfId="889" xr:uid="{00000000-0005-0000-0000-0000D9070000}"/>
    <cellStyle name="_입찰표지 _관저리슈빌최종실행(1224)_관저리슈빌최종실행1_관저리슈빌최종실행1" xfId="890" xr:uid="{00000000-0005-0000-0000-0000DA070000}"/>
    <cellStyle name="_입찰표지 _관저리슈빌최종실행1" xfId="891" xr:uid="{00000000-0005-0000-0000-0000DB070000}"/>
    <cellStyle name="_입찰표지 _노은14BL 최종내역서(04.10.05)" xfId="892" xr:uid="{00000000-0005-0000-0000-0000DC070000}"/>
    <cellStyle name="_입찰표지 _노은14BL 최종내역서(04.10.05)_복사본 13블럭내역(최종04.10.05)" xfId="893" xr:uid="{00000000-0005-0000-0000-0000DD070000}"/>
    <cellStyle name="_입찰표지 _노은14BL 최종내역서(04.6.18)" xfId="894" xr:uid="{00000000-0005-0000-0000-0000DE070000}"/>
    <cellStyle name="_입찰표지 _노은14BL 최종내역서(04.6.18)_노은14BL 최종내역서(04.10.05)" xfId="895" xr:uid="{00000000-0005-0000-0000-0000DF070000}"/>
    <cellStyle name="_입찰표지 _노은14BL 최종내역서(04.6.18)_노은14BL 최종내역서(04.10.05)_복사본 13블럭내역(최종04.10.05)" xfId="896" xr:uid="{00000000-0005-0000-0000-0000E0070000}"/>
    <cellStyle name="_입찰표지 _노은14BL 최종내역서(04.6.18)_노은2지구 13블럭내역(최종04.10.05)" xfId="897" xr:uid="{00000000-0005-0000-0000-0000E1070000}"/>
    <cellStyle name="_입찰표지 _노은14BL 최종내역서(04.6.18)_청주비하내역(04.09.16)" xfId="898" xr:uid="{00000000-0005-0000-0000-0000E2070000}"/>
    <cellStyle name="_입찰표지 _노은14BL 최종내역서(04.6.24)" xfId="899" xr:uid="{00000000-0005-0000-0000-0000E3070000}"/>
    <cellStyle name="_입찰표지 _노은14BL 최종내역서(04.6.24)_검토" xfId="900" xr:uid="{00000000-0005-0000-0000-0000E4070000}"/>
    <cellStyle name="_입찰표지 _노은14BL 최종내역서(04.6.24)_검토_복사본 13블럭내역(최종04.10.05)" xfId="901" xr:uid="{00000000-0005-0000-0000-0000E5070000}"/>
    <cellStyle name="_입찰표지 _노은14BL 최종내역서(04.6.24)_검토1" xfId="902" xr:uid="{00000000-0005-0000-0000-0000E6070000}"/>
    <cellStyle name="_입찰표지 _노은14BL 최종내역서(04.6.24)_검토1_복사본 13블럭내역(최종04.10.05)" xfId="903" xr:uid="{00000000-0005-0000-0000-0000E7070000}"/>
    <cellStyle name="_입찰표지 _노은14BL 최종내역서(04.6.24)_검토2" xfId="904" xr:uid="{00000000-0005-0000-0000-0000E8070000}"/>
    <cellStyle name="_입찰표지 _노은14BL 최종내역서(04.6.24)_검토2_복사본 13블럭내역(최종04.10.05)" xfId="905" xr:uid="{00000000-0005-0000-0000-0000E9070000}"/>
    <cellStyle name="_입찰표지 _노은14BL 최종내역서(04.6.24)_복사본 13블럭내역(최종04.10.05)" xfId="906" xr:uid="{00000000-0005-0000-0000-0000EA070000}"/>
    <cellStyle name="_입찰표지 _노은2지구 13블럭내역(최종04.10.05)" xfId="907" xr:uid="{00000000-0005-0000-0000-0000EB070000}"/>
    <cellStyle name="_입찰표지 _당진실행검토" xfId="908" xr:uid="{00000000-0005-0000-0000-0000EC070000}"/>
    <cellStyle name="_입찰표지 _당진실행검토_00.실행예산(결재)" xfId="909" xr:uid="{00000000-0005-0000-0000-0000ED070000}"/>
    <cellStyle name="_입찰표지 _당진실행검토_07.복수리슈빌 미장" xfId="910" xr:uid="{00000000-0005-0000-0000-0000EE070000}"/>
    <cellStyle name="_입찰표지 _당진실행검토_견적용내역" xfId="911" xr:uid="{00000000-0005-0000-0000-0000EF070000}"/>
    <cellStyle name="_입찰표지 _당진실행검토_견적용내역(도급비교)" xfId="912" xr:uid="{00000000-0005-0000-0000-0000F0070000}"/>
    <cellStyle name="_입찰표지 _당진실행검토_견적용내역(도급비교)_관저리슈빌최종실행1" xfId="913" xr:uid="{00000000-0005-0000-0000-0000F1070000}"/>
    <cellStyle name="_입찰표지 _당진실행검토_견적용내역(도급비교)_관저리슈빌최종실행1_관저리슈빌최종실행1" xfId="914" xr:uid="{00000000-0005-0000-0000-0000F2070000}"/>
    <cellStyle name="_입찰표지 _당진실행검토_견적용내역_관저리슈빌최종실행1" xfId="915" xr:uid="{00000000-0005-0000-0000-0000F3070000}"/>
    <cellStyle name="_입찰표지 _당진실행검토_견적용내역_관저리슈빌최종실행1_관저리슈빌최종실행1" xfId="916" xr:uid="{00000000-0005-0000-0000-0000F4070000}"/>
    <cellStyle name="_입찰표지 _당진실행검토_관저리슈빌최종실행(1224)" xfId="917" xr:uid="{00000000-0005-0000-0000-0000F5070000}"/>
    <cellStyle name="_입찰표지 _당진실행검토_관저리슈빌최종실행(1224)_관저리슈빌최종실행1" xfId="918" xr:uid="{00000000-0005-0000-0000-0000F6070000}"/>
    <cellStyle name="_입찰표지 _당진실행검토_관저리슈빌최종실행(1224)_관저리슈빌최종실행1_관저리슈빌최종실행1" xfId="919" xr:uid="{00000000-0005-0000-0000-0000F7070000}"/>
    <cellStyle name="_입찰표지 _당진실행검토_관저리슈빌최종실행1" xfId="920" xr:uid="{00000000-0005-0000-0000-0000F8070000}"/>
    <cellStyle name="_입찰표지 _당진실행검토_노은14BL 최종내역서(04.10.05)" xfId="921" xr:uid="{00000000-0005-0000-0000-0000F9070000}"/>
    <cellStyle name="_입찰표지 _당진실행검토_노은14BL 최종내역서(04.10.05)_복사본 13블럭내역(최종04.10.05)" xfId="922" xr:uid="{00000000-0005-0000-0000-0000FA070000}"/>
    <cellStyle name="_입찰표지 _당진실행검토_노은14BL 최종내역서(04.6.18)" xfId="923" xr:uid="{00000000-0005-0000-0000-0000FB070000}"/>
    <cellStyle name="_입찰표지 _당진실행검토_노은14BL 최종내역서(04.6.18)_노은14BL 최종내역서(04.10.05)" xfId="924" xr:uid="{00000000-0005-0000-0000-0000FC070000}"/>
    <cellStyle name="_입찰표지 _당진실행검토_노은14BL 최종내역서(04.6.18)_노은14BL 최종내역서(04.10.05)_복사본 13블럭내역(최종04.10.05)" xfId="925" xr:uid="{00000000-0005-0000-0000-0000FD070000}"/>
    <cellStyle name="_입찰표지 _당진실행검토_노은14BL 최종내역서(04.6.18)_노은2지구 13블럭내역(최종04.10.05)" xfId="926" xr:uid="{00000000-0005-0000-0000-0000FE070000}"/>
    <cellStyle name="_입찰표지 _당진실행검토_노은14BL 최종내역서(04.6.18)_청주비하내역(04.09.16)" xfId="927" xr:uid="{00000000-0005-0000-0000-0000FF070000}"/>
    <cellStyle name="_입찰표지 _당진실행검토_노은14BL 최종내역서(04.6.24)" xfId="928" xr:uid="{00000000-0005-0000-0000-000000080000}"/>
    <cellStyle name="_입찰표지 _당진실행검토_노은14BL 최종내역서(04.6.24)_검토" xfId="929" xr:uid="{00000000-0005-0000-0000-000001080000}"/>
    <cellStyle name="_입찰표지 _당진실행검토_노은14BL 최종내역서(04.6.24)_검토_복사본 13블럭내역(최종04.10.05)" xfId="930" xr:uid="{00000000-0005-0000-0000-000002080000}"/>
    <cellStyle name="_입찰표지 _당진실행검토_노은14BL 최종내역서(04.6.24)_검토1" xfId="931" xr:uid="{00000000-0005-0000-0000-000003080000}"/>
    <cellStyle name="_입찰표지 _당진실행검토_노은14BL 최종내역서(04.6.24)_검토1_복사본 13블럭내역(최종04.10.05)" xfId="932" xr:uid="{00000000-0005-0000-0000-000004080000}"/>
    <cellStyle name="_입찰표지 _당진실행검토_노은14BL 최종내역서(04.6.24)_검토2" xfId="933" xr:uid="{00000000-0005-0000-0000-000005080000}"/>
    <cellStyle name="_입찰표지 _당진실행검토_노은14BL 최종내역서(04.6.24)_검토2_복사본 13블럭내역(최종04.10.05)" xfId="934" xr:uid="{00000000-0005-0000-0000-000006080000}"/>
    <cellStyle name="_입찰표지 _당진실행검토_노은14BL 최종내역서(04.6.24)_복사본 13블럭내역(최종04.10.05)" xfId="935" xr:uid="{00000000-0005-0000-0000-000007080000}"/>
    <cellStyle name="_입찰표지 _당진실행검토_노은2지구 13블럭내역(최종04.10.05)" xfId="936" xr:uid="{00000000-0005-0000-0000-000008080000}"/>
    <cellStyle name="_입찰표지 _당진실행검토_동백리슈빌 최종내역서(단가참고)" xfId="937" xr:uid="{00000000-0005-0000-0000-000009080000}"/>
    <cellStyle name="_입찰표지 _당진실행검토_동백리슈빌 최종내역서(단가참고)_복사본 13블럭내역(최종04.10.05)" xfId="938" xr:uid="{00000000-0005-0000-0000-00000A080000}"/>
    <cellStyle name="_입찰표지 _당진실행검토_동백리슈빌 확정내역서(2004.02.10)" xfId="939" xr:uid="{00000000-0005-0000-0000-00000B080000}"/>
    <cellStyle name="_입찰표지 _당진실행검토_리슈빌 공사별 비교(전체현장)" xfId="940" xr:uid="{00000000-0005-0000-0000-00000C080000}"/>
    <cellStyle name="_입찰표지 _당진실행검토_리슈빌 공사별 비교(전체현장)_복사본 13블럭내역(최종04.10.05)" xfId="941" xr:uid="{00000000-0005-0000-0000-00000D080000}"/>
    <cellStyle name="_입찰표지 _당진실행검토_삼익비교실행" xfId="942" xr:uid="{00000000-0005-0000-0000-00000E080000}"/>
    <cellStyle name="_입찰표지 _당진실행검토_삼익비교실행_00.실행예산(결재)" xfId="943" xr:uid="{00000000-0005-0000-0000-00000F080000}"/>
    <cellStyle name="_입찰표지 _당진실행검토_삼익비교실행_07.복수리슈빌 미장" xfId="944" xr:uid="{00000000-0005-0000-0000-000010080000}"/>
    <cellStyle name="_입찰표지 _당진실행검토_삼익비교실행_견적용내역" xfId="945" xr:uid="{00000000-0005-0000-0000-000011080000}"/>
    <cellStyle name="_입찰표지 _당진실행검토_삼익비교실행_견적용내역(도급비교)" xfId="946" xr:uid="{00000000-0005-0000-0000-000012080000}"/>
    <cellStyle name="_입찰표지 _당진실행검토_삼익비교실행_견적용내역(도급비교)_관저리슈빌최종실행1" xfId="947" xr:uid="{00000000-0005-0000-0000-000013080000}"/>
    <cellStyle name="_입찰표지 _당진실행검토_삼익비교실행_견적용내역(도급비교)_관저리슈빌최종실행1_관저리슈빌최종실행1" xfId="948" xr:uid="{00000000-0005-0000-0000-000014080000}"/>
    <cellStyle name="_입찰표지 _당진실행검토_삼익비교실행_견적용내역_관저리슈빌최종실행1" xfId="949" xr:uid="{00000000-0005-0000-0000-000015080000}"/>
    <cellStyle name="_입찰표지 _당진실행검토_삼익비교실행_견적용내역_관저리슈빌최종실행1_관저리슈빌최종실행1" xfId="950" xr:uid="{00000000-0005-0000-0000-000016080000}"/>
    <cellStyle name="_입찰표지 _당진실행검토_삼익비교실행_관저리슈빌최종실행(1224)" xfId="951" xr:uid="{00000000-0005-0000-0000-000017080000}"/>
    <cellStyle name="_입찰표지 _당진실행검토_삼익비교실행_관저리슈빌최종실행(1224)_관저리슈빌최종실행1" xfId="952" xr:uid="{00000000-0005-0000-0000-000018080000}"/>
    <cellStyle name="_입찰표지 _당진실행검토_삼익비교실행_관저리슈빌최종실행(1224)_관저리슈빌최종실행1_관저리슈빌최종실행1" xfId="953" xr:uid="{00000000-0005-0000-0000-000019080000}"/>
    <cellStyle name="_입찰표지 _당진실행검토_삼익비교실행_관저리슈빌최종실행1" xfId="954" xr:uid="{00000000-0005-0000-0000-00001A080000}"/>
    <cellStyle name="_입찰표지 _당진실행검토_삼익비교실행_노은14BL 최종내역서(04.10.05)" xfId="955" xr:uid="{00000000-0005-0000-0000-00001B080000}"/>
    <cellStyle name="_입찰표지 _당진실행검토_삼익비교실행_노은14BL 최종내역서(04.10.05)_복사본 13블럭내역(최종04.10.05)" xfId="956" xr:uid="{00000000-0005-0000-0000-00001C080000}"/>
    <cellStyle name="_입찰표지 _당진실행검토_삼익비교실행_노은14BL 최종내역서(04.6.18)" xfId="957" xr:uid="{00000000-0005-0000-0000-00001D080000}"/>
    <cellStyle name="_입찰표지 _당진실행검토_삼익비교실행_노은14BL 최종내역서(04.6.18)_노은14BL 최종내역서(04.10.05)" xfId="958" xr:uid="{00000000-0005-0000-0000-00001E080000}"/>
    <cellStyle name="_입찰표지 _당진실행검토_삼익비교실행_노은14BL 최종내역서(04.6.18)_노은14BL 최종내역서(04.10.05)_복사본 13블럭내역(최종04.10.05)" xfId="959" xr:uid="{00000000-0005-0000-0000-00001F080000}"/>
    <cellStyle name="_입찰표지 _당진실행검토_삼익비교실행_노은14BL 최종내역서(04.6.18)_노은2지구 13블럭내역(최종04.10.05)" xfId="960" xr:uid="{00000000-0005-0000-0000-000020080000}"/>
    <cellStyle name="_입찰표지 _당진실행검토_삼익비교실행_노은14BL 최종내역서(04.6.18)_청주비하내역(04.09.16)" xfId="961" xr:uid="{00000000-0005-0000-0000-000021080000}"/>
    <cellStyle name="_입찰표지 _당진실행검토_삼익비교실행_노은14BL 최종내역서(04.6.24)" xfId="962" xr:uid="{00000000-0005-0000-0000-000022080000}"/>
    <cellStyle name="_입찰표지 _당진실행검토_삼익비교실행_노은14BL 최종내역서(04.6.24)_검토" xfId="963" xr:uid="{00000000-0005-0000-0000-000023080000}"/>
    <cellStyle name="_입찰표지 _당진실행검토_삼익비교실행_노은14BL 최종내역서(04.6.24)_검토_복사본 13블럭내역(최종04.10.05)" xfId="964" xr:uid="{00000000-0005-0000-0000-000024080000}"/>
    <cellStyle name="_입찰표지 _당진실행검토_삼익비교실행_노은14BL 최종내역서(04.6.24)_검토1" xfId="965" xr:uid="{00000000-0005-0000-0000-000025080000}"/>
    <cellStyle name="_입찰표지 _당진실행검토_삼익비교실행_노은14BL 최종내역서(04.6.24)_검토1_복사본 13블럭내역(최종04.10.05)" xfId="966" xr:uid="{00000000-0005-0000-0000-000026080000}"/>
    <cellStyle name="_입찰표지 _당진실행검토_삼익비교실행_노은14BL 최종내역서(04.6.24)_검토2" xfId="967" xr:uid="{00000000-0005-0000-0000-000027080000}"/>
    <cellStyle name="_입찰표지 _당진실행검토_삼익비교실행_노은14BL 최종내역서(04.6.24)_검토2_복사본 13블럭내역(최종04.10.05)" xfId="968" xr:uid="{00000000-0005-0000-0000-000028080000}"/>
    <cellStyle name="_입찰표지 _당진실행검토_삼익비교실행_노은14BL 최종내역서(04.6.24)_복사본 13블럭내역(최종04.10.05)" xfId="969" xr:uid="{00000000-0005-0000-0000-000029080000}"/>
    <cellStyle name="_입찰표지 _당진실행검토_삼익비교실행_노은2지구 13블럭내역(최종04.10.05)" xfId="970" xr:uid="{00000000-0005-0000-0000-00002A080000}"/>
    <cellStyle name="_입찰표지 _당진실행검토_삼익비교실행_동백리슈빌 최종내역서(단가참고)" xfId="971" xr:uid="{00000000-0005-0000-0000-00002B080000}"/>
    <cellStyle name="_입찰표지 _당진실행검토_삼익비교실행_동백리슈빌 최종내역서(단가참고)_복사본 13블럭내역(최종04.10.05)" xfId="972" xr:uid="{00000000-0005-0000-0000-00002C080000}"/>
    <cellStyle name="_입찰표지 _당진실행검토_삼익비교실행_동백리슈빌 확정내역서(2004.02.10)" xfId="973" xr:uid="{00000000-0005-0000-0000-00002D080000}"/>
    <cellStyle name="_입찰표지 _당진실행검토_삼익비교실행_리슈빌 공사별 비교(전체현장)" xfId="974" xr:uid="{00000000-0005-0000-0000-00002E080000}"/>
    <cellStyle name="_입찰표지 _당진실행검토_삼익비교실행_리슈빌 공사별 비교(전체현장)_복사본 13블럭내역(최종04.10.05)" xfId="975" xr:uid="{00000000-0005-0000-0000-00002F080000}"/>
    <cellStyle name="_입찰표지 _당진실행검토_삼익비교실행_실행(노은리슈빌)" xfId="976" xr:uid="{00000000-0005-0000-0000-000030080000}"/>
    <cellStyle name="_입찰표지 _당진실행검토_삼익비교실행_실행(노은리슈빌)_관저리슈빌최종실행1" xfId="977" xr:uid="{00000000-0005-0000-0000-000031080000}"/>
    <cellStyle name="_입찰표지 _당진실행검토_삼익비교실행_실행(노은리슈빌)_관저리슈빌최종실행1_관저리슈빌최종실행1" xfId="978" xr:uid="{00000000-0005-0000-0000-000032080000}"/>
    <cellStyle name="_입찰표지 _당진실행검토_삼익비교실행_실행예산 (2004.03.29)" xfId="979" xr:uid="{00000000-0005-0000-0000-000033080000}"/>
    <cellStyle name="_입찰표지 _당진실행검토_삼익비교실행_용인IC 내역서(결재0413)" xfId="980" xr:uid="{00000000-0005-0000-0000-000034080000}"/>
    <cellStyle name="_입찰표지 _당진실행검토_삼익비교실행_청주비하내역(04.09.16)" xfId="981" xr:uid="{00000000-0005-0000-0000-000035080000}"/>
    <cellStyle name="_입찰표지 _당진실행검토_삼익협의실행" xfId="982" xr:uid="{00000000-0005-0000-0000-000036080000}"/>
    <cellStyle name="_입찰표지 _당진실행검토_삼익협의실행_00.실행예산(결재)" xfId="983" xr:uid="{00000000-0005-0000-0000-000037080000}"/>
    <cellStyle name="_입찰표지 _당진실행검토_삼익협의실행_07.복수리슈빌 미장" xfId="984" xr:uid="{00000000-0005-0000-0000-000038080000}"/>
    <cellStyle name="_입찰표지 _당진실행검토_삼익협의실행_견적용내역" xfId="985" xr:uid="{00000000-0005-0000-0000-000039080000}"/>
    <cellStyle name="_입찰표지 _당진실행검토_삼익협의실행_견적용내역(도급비교)" xfId="986" xr:uid="{00000000-0005-0000-0000-00003A080000}"/>
    <cellStyle name="_입찰표지 _당진실행검토_삼익협의실행_견적용내역(도급비교)_관저리슈빌최종실행1" xfId="987" xr:uid="{00000000-0005-0000-0000-00003B080000}"/>
    <cellStyle name="_입찰표지 _당진실행검토_삼익협의실행_견적용내역(도급비교)_관저리슈빌최종실행1_관저리슈빌최종실행1" xfId="988" xr:uid="{00000000-0005-0000-0000-00003C080000}"/>
    <cellStyle name="_입찰표지 _당진실행검토_삼익협의실행_견적용내역_관저리슈빌최종실행1" xfId="989" xr:uid="{00000000-0005-0000-0000-00003D080000}"/>
    <cellStyle name="_입찰표지 _당진실행검토_삼익협의실행_견적용내역_관저리슈빌최종실행1_관저리슈빌최종실행1" xfId="990" xr:uid="{00000000-0005-0000-0000-00003E080000}"/>
    <cellStyle name="_입찰표지 _당진실행검토_삼익협의실행_관저리슈빌최종실행(1224)" xfId="991" xr:uid="{00000000-0005-0000-0000-00003F080000}"/>
    <cellStyle name="_입찰표지 _당진실행검토_삼익협의실행_관저리슈빌최종실행(1224)_관저리슈빌최종실행1" xfId="992" xr:uid="{00000000-0005-0000-0000-000040080000}"/>
    <cellStyle name="_입찰표지 _당진실행검토_삼익협의실행_관저리슈빌최종실행(1224)_관저리슈빌최종실행1_관저리슈빌최종실행1" xfId="993" xr:uid="{00000000-0005-0000-0000-000041080000}"/>
    <cellStyle name="_입찰표지 _당진실행검토_삼익협의실행_관저리슈빌최종실행1" xfId="994" xr:uid="{00000000-0005-0000-0000-000042080000}"/>
    <cellStyle name="_입찰표지 _당진실행검토_삼익협의실행_노은14BL 최종내역서(04.10.05)" xfId="995" xr:uid="{00000000-0005-0000-0000-000043080000}"/>
    <cellStyle name="_입찰표지 _당진실행검토_삼익협의실행_노은14BL 최종내역서(04.10.05)_복사본 13블럭내역(최종04.10.05)" xfId="996" xr:uid="{00000000-0005-0000-0000-000044080000}"/>
    <cellStyle name="_입찰표지 _당진실행검토_삼익협의실행_노은14BL 최종내역서(04.6.18)" xfId="997" xr:uid="{00000000-0005-0000-0000-000045080000}"/>
    <cellStyle name="_입찰표지 _당진실행검토_삼익협의실행_노은14BL 최종내역서(04.6.18)_노은14BL 최종내역서(04.10.05)" xfId="998" xr:uid="{00000000-0005-0000-0000-000046080000}"/>
    <cellStyle name="_입찰표지 _당진실행검토_삼익협의실행_노은14BL 최종내역서(04.6.18)_노은14BL 최종내역서(04.10.05)_복사본 13블럭내역(최종04.10.05)" xfId="999" xr:uid="{00000000-0005-0000-0000-000047080000}"/>
    <cellStyle name="_입찰표지 _당진실행검토_삼익협의실행_노은14BL 최종내역서(04.6.18)_노은2지구 13블럭내역(최종04.10.05)" xfId="1000" xr:uid="{00000000-0005-0000-0000-000048080000}"/>
    <cellStyle name="_입찰표지 _당진실행검토_삼익협의실행_노은14BL 최종내역서(04.6.18)_청주비하내역(04.09.16)" xfId="1001" xr:uid="{00000000-0005-0000-0000-000049080000}"/>
    <cellStyle name="_입찰표지 _당진실행검토_삼익협의실행_노은14BL 최종내역서(04.6.24)" xfId="1002" xr:uid="{00000000-0005-0000-0000-00004A080000}"/>
    <cellStyle name="_입찰표지 _당진실행검토_삼익협의실행_노은14BL 최종내역서(04.6.24)_검토" xfId="1003" xr:uid="{00000000-0005-0000-0000-00004B080000}"/>
    <cellStyle name="_입찰표지 _당진실행검토_삼익협의실행_노은14BL 최종내역서(04.6.24)_검토_복사본 13블럭내역(최종04.10.05)" xfId="1004" xr:uid="{00000000-0005-0000-0000-00004C080000}"/>
    <cellStyle name="_입찰표지 _당진실행검토_삼익협의실행_노은14BL 최종내역서(04.6.24)_검토1" xfId="1005" xr:uid="{00000000-0005-0000-0000-00004D080000}"/>
    <cellStyle name="_입찰표지 _당진실행검토_삼익협의실행_노은14BL 최종내역서(04.6.24)_검토1_복사본 13블럭내역(최종04.10.05)" xfId="1006" xr:uid="{00000000-0005-0000-0000-00004E080000}"/>
    <cellStyle name="_입찰표지 _당진실행검토_삼익협의실행_노은14BL 최종내역서(04.6.24)_검토2" xfId="1007" xr:uid="{00000000-0005-0000-0000-00004F080000}"/>
    <cellStyle name="_입찰표지 _당진실행검토_삼익협의실행_노은14BL 최종내역서(04.6.24)_검토2_복사본 13블럭내역(최종04.10.05)" xfId="1008" xr:uid="{00000000-0005-0000-0000-000050080000}"/>
    <cellStyle name="_입찰표지 _당진실행검토_삼익협의실행_노은14BL 최종내역서(04.6.24)_복사본 13블럭내역(최종04.10.05)" xfId="1009" xr:uid="{00000000-0005-0000-0000-000051080000}"/>
    <cellStyle name="_입찰표지 _당진실행검토_삼익협의실행_노은2지구 13블럭내역(최종04.10.05)" xfId="1010" xr:uid="{00000000-0005-0000-0000-000052080000}"/>
    <cellStyle name="_입찰표지 _당진실행검토_삼익협의실행_동백리슈빌 최종내역서(단가참고)" xfId="1011" xr:uid="{00000000-0005-0000-0000-000053080000}"/>
    <cellStyle name="_입찰표지 _당진실행검토_삼익협의실행_동백리슈빌 최종내역서(단가참고)_복사본 13블럭내역(최종04.10.05)" xfId="1012" xr:uid="{00000000-0005-0000-0000-000054080000}"/>
    <cellStyle name="_입찰표지 _당진실행검토_삼익협의실행_동백리슈빌 확정내역서(2004.02.10)" xfId="1013" xr:uid="{00000000-0005-0000-0000-000055080000}"/>
    <cellStyle name="_입찰표지 _당진실행검토_삼익협의실행_리슈빌 공사별 비교(전체현장)" xfId="1014" xr:uid="{00000000-0005-0000-0000-000056080000}"/>
    <cellStyle name="_입찰표지 _당진실행검토_삼익협의실행_리슈빌 공사별 비교(전체현장)_복사본 13블럭내역(최종04.10.05)" xfId="1015" xr:uid="{00000000-0005-0000-0000-000057080000}"/>
    <cellStyle name="_입찰표지 _당진실행검토_삼익협의실행_실행(노은리슈빌)" xfId="1016" xr:uid="{00000000-0005-0000-0000-000058080000}"/>
    <cellStyle name="_입찰표지 _당진실행검토_삼익협의실행_실행(노은리슈빌)_관저리슈빌최종실행1" xfId="1017" xr:uid="{00000000-0005-0000-0000-000059080000}"/>
    <cellStyle name="_입찰표지 _당진실행검토_삼익협의실행_실행(노은리슈빌)_관저리슈빌최종실행1_관저리슈빌최종실행1" xfId="1018" xr:uid="{00000000-0005-0000-0000-00005A080000}"/>
    <cellStyle name="_입찰표지 _당진실행검토_삼익협의실행_실행예산 (2004.03.29)" xfId="1019" xr:uid="{00000000-0005-0000-0000-00005B080000}"/>
    <cellStyle name="_입찰표지 _당진실행검토_삼익협의실행_용인IC 내역서(결재0413)" xfId="1020" xr:uid="{00000000-0005-0000-0000-00005C080000}"/>
    <cellStyle name="_입찰표지 _당진실행검토_삼익협의실행_청주비하내역(04.09.16)" xfId="1021" xr:uid="{00000000-0005-0000-0000-00005D080000}"/>
    <cellStyle name="_입찰표지 _당진실행검토_실행(노은리슈빌)" xfId="1022" xr:uid="{00000000-0005-0000-0000-00005E080000}"/>
    <cellStyle name="_입찰표지 _당진실행검토_실행(노은리슈빌)_관저리슈빌최종실행1" xfId="1023" xr:uid="{00000000-0005-0000-0000-00005F080000}"/>
    <cellStyle name="_입찰표지 _당진실행검토_실행(노은리슈빌)_관저리슈빌최종실행1_관저리슈빌최종실행1" xfId="1024" xr:uid="{00000000-0005-0000-0000-000060080000}"/>
    <cellStyle name="_입찰표지 _당진실행검토_실행검토228" xfId="1025" xr:uid="{00000000-0005-0000-0000-000061080000}"/>
    <cellStyle name="_입찰표지 _당진실행검토_실행검토228_00.실행예산(결재)" xfId="1026" xr:uid="{00000000-0005-0000-0000-000062080000}"/>
    <cellStyle name="_입찰표지 _당진실행검토_실행검토228_07.복수리슈빌 미장" xfId="1027" xr:uid="{00000000-0005-0000-0000-000063080000}"/>
    <cellStyle name="_입찰표지 _당진실행검토_실행검토228_견적용내역" xfId="1028" xr:uid="{00000000-0005-0000-0000-000064080000}"/>
    <cellStyle name="_입찰표지 _당진실행검토_실행검토228_견적용내역(도급비교)" xfId="1029" xr:uid="{00000000-0005-0000-0000-000065080000}"/>
    <cellStyle name="_입찰표지 _당진실행검토_실행검토228_견적용내역(도급비교)_관저리슈빌최종실행1" xfId="1030" xr:uid="{00000000-0005-0000-0000-000066080000}"/>
    <cellStyle name="_입찰표지 _당진실행검토_실행검토228_견적용내역(도급비교)_관저리슈빌최종실행1_관저리슈빌최종실행1" xfId="1031" xr:uid="{00000000-0005-0000-0000-000067080000}"/>
    <cellStyle name="_입찰표지 _당진실행검토_실행검토228_견적용내역_관저리슈빌최종실행1" xfId="1032" xr:uid="{00000000-0005-0000-0000-000068080000}"/>
    <cellStyle name="_입찰표지 _당진실행검토_실행검토228_견적용내역_관저리슈빌최종실행1_관저리슈빌최종실행1" xfId="1033" xr:uid="{00000000-0005-0000-0000-000069080000}"/>
    <cellStyle name="_입찰표지 _당진실행검토_실행검토228_관저리슈빌최종실행(1224)" xfId="1034" xr:uid="{00000000-0005-0000-0000-00006A080000}"/>
    <cellStyle name="_입찰표지 _당진실행검토_실행검토228_관저리슈빌최종실행(1224)_관저리슈빌최종실행1" xfId="1035" xr:uid="{00000000-0005-0000-0000-00006B080000}"/>
    <cellStyle name="_입찰표지 _당진실행검토_실행검토228_관저리슈빌최종실행(1224)_관저리슈빌최종실행1_관저리슈빌최종실행1" xfId="1036" xr:uid="{00000000-0005-0000-0000-00006C080000}"/>
    <cellStyle name="_입찰표지 _당진실행검토_실행검토228_관저리슈빌최종실행1" xfId="1037" xr:uid="{00000000-0005-0000-0000-00006D080000}"/>
    <cellStyle name="_입찰표지 _당진실행검토_실행검토228_노은14BL 최종내역서(04.10.05)" xfId="1038" xr:uid="{00000000-0005-0000-0000-00006E080000}"/>
    <cellStyle name="_입찰표지 _당진실행검토_실행검토228_노은14BL 최종내역서(04.10.05)_복사본 13블럭내역(최종04.10.05)" xfId="1039" xr:uid="{00000000-0005-0000-0000-00006F080000}"/>
    <cellStyle name="_입찰표지 _당진실행검토_실행검토228_노은14BL 최종내역서(04.6.18)" xfId="1040" xr:uid="{00000000-0005-0000-0000-000070080000}"/>
    <cellStyle name="_입찰표지 _당진실행검토_실행검토228_노은14BL 최종내역서(04.6.18)_노은14BL 최종내역서(04.10.05)" xfId="1041" xr:uid="{00000000-0005-0000-0000-000071080000}"/>
    <cellStyle name="_입찰표지 _당진실행검토_실행검토228_노은14BL 최종내역서(04.6.18)_노은14BL 최종내역서(04.10.05)_복사본 13블럭내역(최종04.10.05)" xfId="1042" xr:uid="{00000000-0005-0000-0000-000072080000}"/>
    <cellStyle name="_입찰표지 _당진실행검토_실행검토228_노은14BL 최종내역서(04.6.18)_노은2지구 13블럭내역(최종04.10.05)" xfId="1043" xr:uid="{00000000-0005-0000-0000-000073080000}"/>
    <cellStyle name="_입찰표지 _당진실행검토_실행검토228_노은14BL 최종내역서(04.6.18)_청주비하내역(04.09.16)" xfId="1044" xr:uid="{00000000-0005-0000-0000-000074080000}"/>
    <cellStyle name="_입찰표지 _당진실행검토_실행검토228_노은14BL 최종내역서(04.6.24)" xfId="1045" xr:uid="{00000000-0005-0000-0000-000075080000}"/>
    <cellStyle name="_입찰표지 _당진실행검토_실행검토228_노은14BL 최종내역서(04.6.24)_검토" xfId="1046" xr:uid="{00000000-0005-0000-0000-000076080000}"/>
    <cellStyle name="_입찰표지 _당진실행검토_실행검토228_노은14BL 최종내역서(04.6.24)_검토_복사본 13블럭내역(최종04.10.05)" xfId="1047" xr:uid="{00000000-0005-0000-0000-000077080000}"/>
    <cellStyle name="_입찰표지 _당진실행검토_실행검토228_노은14BL 최종내역서(04.6.24)_검토1" xfId="1048" xr:uid="{00000000-0005-0000-0000-000078080000}"/>
    <cellStyle name="_입찰표지 _당진실행검토_실행검토228_노은14BL 최종내역서(04.6.24)_검토1_복사본 13블럭내역(최종04.10.05)" xfId="1049" xr:uid="{00000000-0005-0000-0000-000079080000}"/>
    <cellStyle name="_입찰표지 _당진실행검토_실행검토228_노은14BL 최종내역서(04.6.24)_검토2" xfId="1050" xr:uid="{00000000-0005-0000-0000-00007A080000}"/>
    <cellStyle name="_입찰표지 _당진실행검토_실행검토228_노은14BL 최종내역서(04.6.24)_검토2_복사본 13블럭내역(최종04.10.05)" xfId="1051" xr:uid="{00000000-0005-0000-0000-00007B080000}"/>
    <cellStyle name="_입찰표지 _당진실행검토_실행검토228_노은14BL 최종내역서(04.6.24)_복사본 13블럭내역(최종04.10.05)" xfId="1052" xr:uid="{00000000-0005-0000-0000-00007C080000}"/>
    <cellStyle name="_입찰표지 _당진실행검토_실행검토228_노은2지구 13블럭내역(최종04.10.05)" xfId="1053" xr:uid="{00000000-0005-0000-0000-00007D080000}"/>
    <cellStyle name="_입찰표지 _당진실행검토_실행검토228_동백리슈빌 최종내역서(단가참고)" xfId="1054" xr:uid="{00000000-0005-0000-0000-00007E080000}"/>
    <cellStyle name="_입찰표지 _당진실행검토_실행검토228_동백리슈빌 최종내역서(단가참고)_복사본 13블럭내역(최종04.10.05)" xfId="1055" xr:uid="{00000000-0005-0000-0000-00007F080000}"/>
    <cellStyle name="_입찰표지 _당진실행검토_실행검토228_동백리슈빌 확정내역서(2004.02.10)" xfId="1056" xr:uid="{00000000-0005-0000-0000-000080080000}"/>
    <cellStyle name="_입찰표지 _당진실행검토_실행검토228_리슈빌 공사별 비교(전체현장)" xfId="1057" xr:uid="{00000000-0005-0000-0000-000081080000}"/>
    <cellStyle name="_입찰표지 _당진실행검토_실행검토228_리슈빌 공사별 비교(전체현장)_복사본 13블럭내역(최종04.10.05)" xfId="1058" xr:uid="{00000000-0005-0000-0000-000082080000}"/>
    <cellStyle name="_입찰표지 _당진실행검토_실행검토228_실행(노은리슈빌)" xfId="1059" xr:uid="{00000000-0005-0000-0000-000083080000}"/>
    <cellStyle name="_입찰표지 _당진실행검토_실행검토228_실행(노은리슈빌)_관저리슈빌최종실행1" xfId="1060" xr:uid="{00000000-0005-0000-0000-000084080000}"/>
    <cellStyle name="_입찰표지 _당진실행검토_실행검토228_실행(노은리슈빌)_관저리슈빌최종실행1_관저리슈빌최종실행1" xfId="1061" xr:uid="{00000000-0005-0000-0000-000085080000}"/>
    <cellStyle name="_입찰표지 _당진실행검토_실행검토228_실행예산 (2004.03.29)" xfId="1062" xr:uid="{00000000-0005-0000-0000-000086080000}"/>
    <cellStyle name="_입찰표지 _당진실행검토_실행검토228_용인IC 내역서(결재0413)" xfId="1063" xr:uid="{00000000-0005-0000-0000-000087080000}"/>
    <cellStyle name="_입찰표지 _당진실행검토_실행검토228_청주비하내역(04.09.16)" xfId="1064" xr:uid="{00000000-0005-0000-0000-000088080000}"/>
    <cellStyle name="_입찰표지 _당진실행검토_실행예산 (2004.03.29)" xfId="1065" xr:uid="{00000000-0005-0000-0000-000089080000}"/>
    <cellStyle name="_입찰표지 _당진실행검토_용인IC 내역서(결재0413)" xfId="1066" xr:uid="{00000000-0005-0000-0000-00008A080000}"/>
    <cellStyle name="_입찰표지 _당진실행검토_청주비하내역(04.09.16)" xfId="1067" xr:uid="{00000000-0005-0000-0000-00008B080000}"/>
    <cellStyle name="_입찰표지 _동백리슈빌 최종내역서(단가참고)" xfId="1068" xr:uid="{00000000-0005-0000-0000-00008C080000}"/>
    <cellStyle name="_입찰표지 _동백리슈빌 최종내역서(단가참고)_복사본 13블럭내역(최종04.10.05)" xfId="1069" xr:uid="{00000000-0005-0000-0000-00008D080000}"/>
    <cellStyle name="_입찰표지 _동백리슈빌 확정내역서(2004.02.10)" xfId="1070" xr:uid="{00000000-0005-0000-0000-00008E080000}"/>
    <cellStyle name="_입찰표지 _리슈빌 공사별 비교(전체현장)" xfId="1071" xr:uid="{00000000-0005-0000-0000-00008F080000}"/>
    <cellStyle name="_입찰표지 _리슈빌 공사별 비교(전체현장)_복사본 13블럭내역(최종04.10.05)" xfId="1072" xr:uid="{00000000-0005-0000-0000-000090080000}"/>
    <cellStyle name="_입찰표지 _실행(노은리슈빌)" xfId="1073" xr:uid="{00000000-0005-0000-0000-000091080000}"/>
    <cellStyle name="_입찰표지 _실행(노은리슈빌)_관저리슈빌최종실행1" xfId="1074" xr:uid="{00000000-0005-0000-0000-000092080000}"/>
    <cellStyle name="_입찰표지 _실행(노은리슈빌)_관저리슈빌최종실행1_관저리슈빌최종실행1" xfId="1075" xr:uid="{00000000-0005-0000-0000-000093080000}"/>
    <cellStyle name="_입찰표지 _실행검토228" xfId="1076" xr:uid="{00000000-0005-0000-0000-000094080000}"/>
    <cellStyle name="_입찰표지 _실행검토228_00.실행예산(결재)" xfId="1077" xr:uid="{00000000-0005-0000-0000-000095080000}"/>
    <cellStyle name="_입찰표지 _실행검토228_07.복수리슈빌 미장" xfId="1078" xr:uid="{00000000-0005-0000-0000-000096080000}"/>
    <cellStyle name="_입찰표지 _실행검토228_견적용내역" xfId="1079" xr:uid="{00000000-0005-0000-0000-000097080000}"/>
    <cellStyle name="_입찰표지 _실행검토228_견적용내역(도급비교)" xfId="1080" xr:uid="{00000000-0005-0000-0000-000098080000}"/>
    <cellStyle name="_입찰표지 _실행검토228_견적용내역(도급비교)_관저리슈빌최종실행1" xfId="1081" xr:uid="{00000000-0005-0000-0000-000099080000}"/>
    <cellStyle name="_입찰표지 _실행검토228_견적용내역(도급비교)_관저리슈빌최종실행1_관저리슈빌최종실행1" xfId="1082" xr:uid="{00000000-0005-0000-0000-00009A080000}"/>
    <cellStyle name="_입찰표지 _실행검토228_견적용내역_관저리슈빌최종실행1" xfId="1083" xr:uid="{00000000-0005-0000-0000-00009B080000}"/>
    <cellStyle name="_입찰표지 _실행검토228_견적용내역_관저리슈빌최종실행1_관저리슈빌최종실행1" xfId="1084" xr:uid="{00000000-0005-0000-0000-00009C080000}"/>
    <cellStyle name="_입찰표지 _실행검토228_관저리슈빌최종실행(1224)" xfId="1085" xr:uid="{00000000-0005-0000-0000-00009D080000}"/>
    <cellStyle name="_입찰표지 _실행검토228_관저리슈빌최종실행(1224)_관저리슈빌최종실행1" xfId="1086" xr:uid="{00000000-0005-0000-0000-00009E080000}"/>
    <cellStyle name="_입찰표지 _실행검토228_관저리슈빌최종실행(1224)_관저리슈빌최종실행1_관저리슈빌최종실행1" xfId="1087" xr:uid="{00000000-0005-0000-0000-00009F080000}"/>
    <cellStyle name="_입찰표지 _실행검토228_관저리슈빌최종실행1" xfId="1088" xr:uid="{00000000-0005-0000-0000-0000A0080000}"/>
    <cellStyle name="_입찰표지 _실행검토228_노은14BL 최종내역서(04.10.05)" xfId="1089" xr:uid="{00000000-0005-0000-0000-0000A1080000}"/>
    <cellStyle name="_입찰표지 _실행검토228_노은14BL 최종내역서(04.10.05)_복사본 13블럭내역(최종04.10.05)" xfId="1090" xr:uid="{00000000-0005-0000-0000-0000A2080000}"/>
    <cellStyle name="_입찰표지 _실행검토228_노은14BL 최종내역서(04.6.18)" xfId="1091" xr:uid="{00000000-0005-0000-0000-0000A3080000}"/>
    <cellStyle name="_입찰표지 _실행검토228_노은14BL 최종내역서(04.6.18)_노은14BL 최종내역서(04.10.05)" xfId="1092" xr:uid="{00000000-0005-0000-0000-0000A4080000}"/>
    <cellStyle name="_입찰표지 _실행검토228_노은14BL 최종내역서(04.6.18)_노은14BL 최종내역서(04.10.05)_복사본 13블럭내역(최종04.10.05)" xfId="1093" xr:uid="{00000000-0005-0000-0000-0000A5080000}"/>
    <cellStyle name="_입찰표지 _실행검토228_노은14BL 최종내역서(04.6.18)_노은2지구 13블럭내역(최종04.10.05)" xfId="1094" xr:uid="{00000000-0005-0000-0000-0000A6080000}"/>
    <cellStyle name="_입찰표지 _실행검토228_노은14BL 최종내역서(04.6.18)_청주비하내역(04.09.16)" xfId="1095" xr:uid="{00000000-0005-0000-0000-0000A7080000}"/>
    <cellStyle name="_입찰표지 _실행검토228_노은14BL 최종내역서(04.6.24)" xfId="1096" xr:uid="{00000000-0005-0000-0000-0000A8080000}"/>
    <cellStyle name="_입찰표지 _실행검토228_노은14BL 최종내역서(04.6.24)_검토" xfId="1097" xr:uid="{00000000-0005-0000-0000-0000A9080000}"/>
    <cellStyle name="_입찰표지 _실행검토228_노은14BL 최종내역서(04.6.24)_검토_복사본 13블럭내역(최종04.10.05)" xfId="1098" xr:uid="{00000000-0005-0000-0000-0000AA080000}"/>
    <cellStyle name="_입찰표지 _실행검토228_노은14BL 최종내역서(04.6.24)_검토1" xfId="1099" xr:uid="{00000000-0005-0000-0000-0000AB080000}"/>
    <cellStyle name="_입찰표지 _실행검토228_노은14BL 최종내역서(04.6.24)_검토1_복사본 13블럭내역(최종04.10.05)" xfId="1100" xr:uid="{00000000-0005-0000-0000-0000AC080000}"/>
    <cellStyle name="_입찰표지 _실행검토228_노은14BL 최종내역서(04.6.24)_검토2" xfId="1101" xr:uid="{00000000-0005-0000-0000-0000AD080000}"/>
    <cellStyle name="_입찰표지 _실행검토228_노은14BL 최종내역서(04.6.24)_검토2_복사본 13블럭내역(최종04.10.05)" xfId="1102" xr:uid="{00000000-0005-0000-0000-0000AE080000}"/>
    <cellStyle name="_입찰표지 _실행검토228_노은14BL 최종내역서(04.6.24)_복사본 13블럭내역(최종04.10.05)" xfId="1103" xr:uid="{00000000-0005-0000-0000-0000AF080000}"/>
    <cellStyle name="_입찰표지 _실행검토228_노은2지구 13블럭내역(최종04.10.05)" xfId="1104" xr:uid="{00000000-0005-0000-0000-0000B0080000}"/>
    <cellStyle name="_입찰표지 _실행검토228_동백리슈빌 최종내역서(단가참고)" xfId="1105" xr:uid="{00000000-0005-0000-0000-0000B1080000}"/>
    <cellStyle name="_입찰표지 _실행검토228_동백리슈빌 최종내역서(단가참고)_복사본 13블럭내역(최종04.10.05)" xfId="1106" xr:uid="{00000000-0005-0000-0000-0000B2080000}"/>
    <cellStyle name="_입찰표지 _실행검토228_동백리슈빌 확정내역서(2004.02.10)" xfId="1107" xr:uid="{00000000-0005-0000-0000-0000B3080000}"/>
    <cellStyle name="_입찰표지 _실행검토228_리슈빌 공사별 비교(전체현장)" xfId="1108" xr:uid="{00000000-0005-0000-0000-0000B4080000}"/>
    <cellStyle name="_입찰표지 _실행검토228_리슈빌 공사별 비교(전체현장)_복사본 13블럭내역(최종04.10.05)" xfId="1109" xr:uid="{00000000-0005-0000-0000-0000B5080000}"/>
    <cellStyle name="_입찰표지 _실행검토228_삼익비교실행" xfId="1110" xr:uid="{00000000-0005-0000-0000-0000B6080000}"/>
    <cellStyle name="_입찰표지 _실행검토228_삼익비교실행_00.실행예산(결재)" xfId="1111" xr:uid="{00000000-0005-0000-0000-0000B7080000}"/>
    <cellStyle name="_입찰표지 _실행검토228_삼익비교실행_07.복수리슈빌 미장" xfId="1112" xr:uid="{00000000-0005-0000-0000-0000B8080000}"/>
    <cellStyle name="_입찰표지 _실행검토228_삼익비교실행_견적용내역" xfId="1113" xr:uid="{00000000-0005-0000-0000-0000B9080000}"/>
    <cellStyle name="_입찰표지 _실행검토228_삼익비교실행_견적용내역(도급비교)" xfId="1114" xr:uid="{00000000-0005-0000-0000-0000BA080000}"/>
    <cellStyle name="_입찰표지 _실행검토228_삼익비교실행_견적용내역(도급비교)_관저리슈빌최종실행1" xfId="1115" xr:uid="{00000000-0005-0000-0000-0000BB080000}"/>
    <cellStyle name="_입찰표지 _실행검토228_삼익비교실행_견적용내역(도급비교)_관저리슈빌최종실행1_관저리슈빌최종실행1" xfId="1116" xr:uid="{00000000-0005-0000-0000-0000BC080000}"/>
    <cellStyle name="_입찰표지 _실행검토228_삼익비교실행_견적용내역_관저리슈빌최종실행1" xfId="1117" xr:uid="{00000000-0005-0000-0000-0000BD080000}"/>
    <cellStyle name="_입찰표지 _실행검토228_삼익비교실행_견적용내역_관저리슈빌최종실행1_관저리슈빌최종실행1" xfId="1118" xr:uid="{00000000-0005-0000-0000-0000BE080000}"/>
    <cellStyle name="_입찰표지 _실행검토228_삼익비교실행_관저리슈빌최종실행(1224)" xfId="1119" xr:uid="{00000000-0005-0000-0000-0000BF080000}"/>
    <cellStyle name="_입찰표지 _실행검토228_삼익비교실행_관저리슈빌최종실행(1224)_관저리슈빌최종실행1" xfId="1120" xr:uid="{00000000-0005-0000-0000-0000C0080000}"/>
    <cellStyle name="_입찰표지 _실행검토228_삼익비교실행_관저리슈빌최종실행(1224)_관저리슈빌최종실행1_관저리슈빌최종실행1" xfId="1121" xr:uid="{00000000-0005-0000-0000-0000C1080000}"/>
    <cellStyle name="_입찰표지 _실행검토228_삼익비교실행_관저리슈빌최종실행1" xfId="1122" xr:uid="{00000000-0005-0000-0000-0000C2080000}"/>
    <cellStyle name="_입찰표지 _실행검토228_삼익비교실행_노은14BL 최종내역서(04.10.05)" xfId="1123" xr:uid="{00000000-0005-0000-0000-0000C3080000}"/>
    <cellStyle name="_입찰표지 _실행검토228_삼익비교실행_노은14BL 최종내역서(04.10.05)_복사본 13블럭내역(최종04.10.05)" xfId="1124" xr:uid="{00000000-0005-0000-0000-0000C4080000}"/>
    <cellStyle name="_입찰표지 _실행검토228_삼익비교실행_노은14BL 최종내역서(04.6.18)" xfId="1125" xr:uid="{00000000-0005-0000-0000-0000C5080000}"/>
    <cellStyle name="_입찰표지 _실행검토228_삼익비교실행_노은14BL 최종내역서(04.6.18)_노은14BL 최종내역서(04.10.05)" xfId="1126" xr:uid="{00000000-0005-0000-0000-0000C6080000}"/>
    <cellStyle name="_입찰표지 _실행검토228_삼익비교실행_노은14BL 최종내역서(04.6.18)_노은14BL 최종내역서(04.10.05)_복사본 13블럭내역(최종04.10.05)" xfId="1127" xr:uid="{00000000-0005-0000-0000-0000C7080000}"/>
    <cellStyle name="_입찰표지 _실행검토228_삼익비교실행_노은14BL 최종내역서(04.6.18)_노은2지구 13블럭내역(최종04.10.05)" xfId="1128" xr:uid="{00000000-0005-0000-0000-0000C8080000}"/>
    <cellStyle name="_입찰표지 _실행검토228_삼익비교실행_노은14BL 최종내역서(04.6.18)_청주비하내역(04.09.16)" xfId="1129" xr:uid="{00000000-0005-0000-0000-0000C9080000}"/>
    <cellStyle name="_입찰표지 _실행검토228_삼익비교실행_노은14BL 최종내역서(04.6.24)" xfId="1130" xr:uid="{00000000-0005-0000-0000-0000CA080000}"/>
    <cellStyle name="_입찰표지 _실행검토228_삼익비교실행_노은14BL 최종내역서(04.6.24)_검토" xfId="1131" xr:uid="{00000000-0005-0000-0000-0000CB080000}"/>
    <cellStyle name="_입찰표지 _실행검토228_삼익비교실행_노은14BL 최종내역서(04.6.24)_검토_복사본 13블럭내역(최종04.10.05)" xfId="1132" xr:uid="{00000000-0005-0000-0000-0000CC080000}"/>
    <cellStyle name="_입찰표지 _실행검토228_삼익비교실행_노은14BL 최종내역서(04.6.24)_검토1" xfId="1133" xr:uid="{00000000-0005-0000-0000-0000CD080000}"/>
    <cellStyle name="_입찰표지 _실행검토228_삼익비교실행_노은14BL 최종내역서(04.6.24)_검토1_복사본 13블럭내역(최종04.10.05)" xfId="1134" xr:uid="{00000000-0005-0000-0000-0000CE080000}"/>
    <cellStyle name="_입찰표지 _실행검토228_삼익비교실행_노은14BL 최종내역서(04.6.24)_검토2" xfId="1135" xr:uid="{00000000-0005-0000-0000-0000CF080000}"/>
    <cellStyle name="_입찰표지 _실행검토228_삼익비교실행_노은14BL 최종내역서(04.6.24)_검토2_복사본 13블럭내역(최종04.10.05)" xfId="1136" xr:uid="{00000000-0005-0000-0000-0000D0080000}"/>
    <cellStyle name="_입찰표지 _실행검토228_삼익비교실행_노은14BL 최종내역서(04.6.24)_복사본 13블럭내역(최종04.10.05)" xfId="1137" xr:uid="{00000000-0005-0000-0000-0000D1080000}"/>
    <cellStyle name="_입찰표지 _실행검토228_삼익비교실행_노은2지구 13블럭내역(최종04.10.05)" xfId="1138" xr:uid="{00000000-0005-0000-0000-0000D2080000}"/>
    <cellStyle name="_입찰표지 _실행검토228_삼익비교실행_동백리슈빌 최종내역서(단가참고)" xfId="1139" xr:uid="{00000000-0005-0000-0000-0000D3080000}"/>
    <cellStyle name="_입찰표지 _실행검토228_삼익비교실행_동백리슈빌 최종내역서(단가참고)_복사본 13블럭내역(최종04.10.05)" xfId="1140" xr:uid="{00000000-0005-0000-0000-0000D4080000}"/>
    <cellStyle name="_입찰표지 _실행검토228_삼익비교실행_동백리슈빌 확정내역서(2004.02.10)" xfId="1141" xr:uid="{00000000-0005-0000-0000-0000D5080000}"/>
    <cellStyle name="_입찰표지 _실행검토228_삼익비교실행_리슈빌 공사별 비교(전체현장)" xfId="1142" xr:uid="{00000000-0005-0000-0000-0000D6080000}"/>
    <cellStyle name="_입찰표지 _실행검토228_삼익비교실행_리슈빌 공사별 비교(전체현장)_복사본 13블럭내역(최종04.10.05)" xfId="1143" xr:uid="{00000000-0005-0000-0000-0000D7080000}"/>
    <cellStyle name="_입찰표지 _실행검토228_삼익비교실행_실행(노은리슈빌)" xfId="1144" xr:uid="{00000000-0005-0000-0000-0000D8080000}"/>
    <cellStyle name="_입찰표지 _실행검토228_삼익비교실행_실행(노은리슈빌)_관저리슈빌최종실행1" xfId="1145" xr:uid="{00000000-0005-0000-0000-0000D9080000}"/>
    <cellStyle name="_입찰표지 _실행검토228_삼익비교실행_실행(노은리슈빌)_관저리슈빌최종실행1_관저리슈빌최종실행1" xfId="1146" xr:uid="{00000000-0005-0000-0000-0000DA080000}"/>
    <cellStyle name="_입찰표지 _실행검토228_삼익비교실행_실행예산 (2004.03.29)" xfId="1147" xr:uid="{00000000-0005-0000-0000-0000DB080000}"/>
    <cellStyle name="_입찰표지 _실행검토228_삼익비교실행_용인IC 내역서(결재0413)" xfId="1148" xr:uid="{00000000-0005-0000-0000-0000DC080000}"/>
    <cellStyle name="_입찰표지 _실행검토228_삼익비교실행_청주비하내역(04.09.16)" xfId="1149" xr:uid="{00000000-0005-0000-0000-0000DD080000}"/>
    <cellStyle name="_입찰표지 _실행검토228_삼익협의실행" xfId="1150" xr:uid="{00000000-0005-0000-0000-0000DE080000}"/>
    <cellStyle name="_입찰표지 _실행검토228_삼익협의실행_00.실행예산(결재)" xfId="1151" xr:uid="{00000000-0005-0000-0000-0000DF080000}"/>
    <cellStyle name="_입찰표지 _실행검토228_삼익협의실행_07.복수리슈빌 미장" xfId="1152" xr:uid="{00000000-0005-0000-0000-0000E0080000}"/>
    <cellStyle name="_입찰표지 _실행검토228_삼익협의실행_견적용내역" xfId="1153" xr:uid="{00000000-0005-0000-0000-0000E1080000}"/>
    <cellStyle name="_입찰표지 _실행검토228_삼익협의실행_견적용내역(도급비교)" xfId="1154" xr:uid="{00000000-0005-0000-0000-0000E2080000}"/>
    <cellStyle name="_입찰표지 _실행검토228_삼익협의실행_견적용내역(도급비교)_관저리슈빌최종실행1" xfId="1155" xr:uid="{00000000-0005-0000-0000-0000E3080000}"/>
    <cellStyle name="_입찰표지 _실행검토228_삼익협의실행_견적용내역(도급비교)_관저리슈빌최종실행1_관저리슈빌최종실행1" xfId="1156" xr:uid="{00000000-0005-0000-0000-0000E4080000}"/>
    <cellStyle name="_입찰표지 _실행검토228_삼익협의실행_견적용내역_관저리슈빌최종실행1" xfId="1157" xr:uid="{00000000-0005-0000-0000-0000E5080000}"/>
    <cellStyle name="_입찰표지 _실행검토228_삼익협의실행_견적용내역_관저리슈빌최종실행1_관저리슈빌최종실행1" xfId="1158" xr:uid="{00000000-0005-0000-0000-0000E6080000}"/>
    <cellStyle name="_입찰표지 _실행검토228_삼익협의실행_관저리슈빌최종실행(1224)" xfId="1159" xr:uid="{00000000-0005-0000-0000-0000E7080000}"/>
    <cellStyle name="_입찰표지 _실행검토228_삼익협의실행_관저리슈빌최종실행(1224)_관저리슈빌최종실행1" xfId="1160" xr:uid="{00000000-0005-0000-0000-0000E8080000}"/>
    <cellStyle name="_입찰표지 _실행검토228_삼익협의실행_관저리슈빌최종실행(1224)_관저리슈빌최종실행1_관저리슈빌최종실행1" xfId="1161" xr:uid="{00000000-0005-0000-0000-0000E9080000}"/>
    <cellStyle name="_입찰표지 _실행검토228_삼익협의실행_관저리슈빌최종실행1" xfId="1162" xr:uid="{00000000-0005-0000-0000-0000EA080000}"/>
    <cellStyle name="_입찰표지 _실행검토228_삼익협의실행_노은14BL 최종내역서(04.10.05)" xfId="1163" xr:uid="{00000000-0005-0000-0000-0000EB080000}"/>
    <cellStyle name="_입찰표지 _실행검토228_삼익협의실행_노은14BL 최종내역서(04.10.05)_복사본 13블럭내역(최종04.10.05)" xfId="1164" xr:uid="{00000000-0005-0000-0000-0000EC080000}"/>
    <cellStyle name="_입찰표지 _실행검토228_삼익협의실행_노은14BL 최종내역서(04.6.18)" xfId="1165" xr:uid="{00000000-0005-0000-0000-0000ED080000}"/>
    <cellStyle name="_입찰표지 _실행검토228_삼익협의실행_노은14BL 최종내역서(04.6.18)_노은14BL 최종내역서(04.10.05)" xfId="1166" xr:uid="{00000000-0005-0000-0000-0000EE080000}"/>
    <cellStyle name="_입찰표지 _실행검토228_삼익협의실행_노은14BL 최종내역서(04.6.18)_노은14BL 최종내역서(04.10.05)_복사본 13블럭내역(최종04.10.05)" xfId="1167" xr:uid="{00000000-0005-0000-0000-0000EF080000}"/>
    <cellStyle name="_입찰표지 _실행검토228_삼익협의실행_노은14BL 최종내역서(04.6.18)_노은2지구 13블럭내역(최종04.10.05)" xfId="1168" xr:uid="{00000000-0005-0000-0000-0000F0080000}"/>
    <cellStyle name="_입찰표지 _실행검토228_삼익협의실행_노은14BL 최종내역서(04.6.18)_청주비하내역(04.09.16)" xfId="1169" xr:uid="{00000000-0005-0000-0000-0000F1080000}"/>
    <cellStyle name="_입찰표지 _실행검토228_삼익협의실행_노은14BL 최종내역서(04.6.24)" xfId="1170" xr:uid="{00000000-0005-0000-0000-0000F2080000}"/>
    <cellStyle name="_입찰표지 _실행검토228_삼익협의실행_노은14BL 최종내역서(04.6.24)_검토" xfId="1171" xr:uid="{00000000-0005-0000-0000-0000F3080000}"/>
    <cellStyle name="_입찰표지 _실행검토228_삼익협의실행_노은14BL 최종내역서(04.6.24)_검토_복사본 13블럭내역(최종04.10.05)" xfId="1172" xr:uid="{00000000-0005-0000-0000-0000F4080000}"/>
    <cellStyle name="_입찰표지 _실행검토228_삼익협의실행_노은14BL 최종내역서(04.6.24)_검토1" xfId="1173" xr:uid="{00000000-0005-0000-0000-0000F5080000}"/>
    <cellStyle name="_입찰표지 _실행검토228_삼익협의실행_노은14BL 최종내역서(04.6.24)_검토1_복사본 13블럭내역(최종04.10.05)" xfId="1174" xr:uid="{00000000-0005-0000-0000-0000F6080000}"/>
    <cellStyle name="_입찰표지 _실행검토228_삼익협의실행_노은14BL 최종내역서(04.6.24)_검토2" xfId="1175" xr:uid="{00000000-0005-0000-0000-0000F7080000}"/>
    <cellStyle name="_입찰표지 _실행검토228_삼익협의실행_노은14BL 최종내역서(04.6.24)_검토2_복사본 13블럭내역(최종04.10.05)" xfId="1176" xr:uid="{00000000-0005-0000-0000-0000F8080000}"/>
    <cellStyle name="_입찰표지 _실행검토228_삼익협의실행_노은14BL 최종내역서(04.6.24)_복사본 13블럭내역(최종04.10.05)" xfId="1177" xr:uid="{00000000-0005-0000-0000-0000F9080000}"/>
    <cellStyle name="_입찰표지 _실행검토228_삼익협의실행_노은2지구 13블럭내역(최종04.10.05)" xfId="1178" xr:uid="{00000000-0005-0000-0000-0000FA080000}"/>
    <cellStyle name="_입찰표지 _실행검토228_삼익협의실행_동백리슈빌 최종내역서(단가참고)" xfId="1179" xr:uid="{00000000-0005-0000-0000-0000FB080000}"/>
    <cellStyle name="_입찰표지 _실행검토228_삼익협의실행_동백리슈빌 최종내역서(단가참고)_복사본 13블럭내역(최종04.10.05)" xfId="1180" xr:uid="{00000000-0005-0000-0000-0000FC080000}"/>
    <cellStyle name="_입찰표지 _실행검토228_삼익협의실행_동백리슈빌 확정내역서(2004.02.10)" xfId="1181" xr:uid="{00000000-0005-0000-0000-0000FD080000}"/>
    <cellStyle name="_입찰표지 _실행검토228_삼익협의실행_리슈빌 공사별 비교(전체현장)" xfId="1182" xr:uid="{00000000-0005-0000-0000-0000FE080000}"/>
    <cellStyle name="_입찰표지 _실행검토228_삼익협의실행_리슈빌 공사별 비교(전체현장)_복사본 13블럭내역(최종04.10.05)" xfId="1183" xr:uid="{00000000-0005-0000-0000-0000FF080000}"/>
    <cellStyle name="_입찰표지 _실행검토228_삼익협의실행_실행(노은리슈빌)" xfId="1184" xr:uid="{00000000-0005-0000-0000-000000090000}"/>
    <cellStyle name="_입찰표지 _실행검토228_삼익협의실행_실행(노은리슈빌)_관저리슈빌최종실행1" xfId="1185" xr:uid="{00000000-0005-0000-0000-000001090000}"/>
    <cellStyle name="_입찰표지 _실행검토228_삼익협의실행_실행(노은리슈빌)_관저리슈빌최종실행1_관저리슈빌최종실행1" xfId="1186" xr:uid="{00000000-0005-0000-0000-000002090000}"/>
    <cellStyle name="_입찰표지 _실행검토228_삼익협의실행_실행예산 (2004.03.29)" xfId="1187" xr:uid="{00000000-0005-0000-0000-000003090000}"/>
    <cellStyle name="_입찰표지 _실행검토228_삼익협의실행_용인IC 내역서(결재0413)" xfId="1188" xr:uid="{00000000-0005-0000-0000-000004090000}"/>
    <cellStyle name="_입찰표지 _실행검토228_삼익협의실행_청주비하내역(04.09.16)" xfId="1189" xr:uid="{00000000-0005-0000-0000-000005090000}"/>
    <cellStyle name="_입찰표지 _실행검토228_실행(노은리슈빌)" xfId="1190" xr:uid="{00000000-0005-0000-0000-000006090000}"/>
    <cellStyle name="_입찰표지 _실행검토228_실행(노은리슈빌)_관저리슈빌최종실행1" xfId="1191" xr:uid="{00000000-0005-0000-0000-000007090000}"/>
    <cellStyle name="_입찰표지 _실행검토228_실행(노은리슈빌)_관저리슈빌최종실행1_관저리슈빌최종실행1" xfId="1192" xr:uid="{00000000-0005-0000-0000-000008090000}"/>
    <cellStyle name="_입찰표지 _실행검토228_실행검토228" xfId="1193" xr:uid="{00000000-0005-0000-0000-000009090000}"/>
    <cellStyle name="_입찰표지 _실행검토228_실행검토228_00.실행예산(결재)" xfId="1194" xr:uid="{00000000-0005-0000-0000-00000A090000}"/>
    <cellStyle name="_입찰표지 _실행검토228_실행검토228_07.복수리슈빌 미장" xfId="1195" xr:uid="{00000000-0005-0000-0000-00000B090000}"/>
    <cellStyle name="_입찰표지 _실행검토228_실행검토228_견적용내역" xfId="1196" xr:uid="{00000000-0005-0000-0000-00000C090000}"/>
    <cellStyle name="_입찰표지 _실행검토228_실행검토228_견적용내역(도급비교)" xfId="1197" xr:uid="{00000000-0005-0000-0000-00000D090000}"/>
    <cellStyle name="_입찰표지 _실행검토228_실행검토228_견적용내역(도급비교)_관저리슈빌최종실행1" xfId="1198" xr:uid="{00000000-0005-0000-0000-00000E090000}"/>
    <cellStyle name="_입찰표지 _실행검토228_실행검토228_견적용내역(도급비교)_관저리슈빌최종실행1_관저리슈빌최종실행1" xfId="1199" xr:uid="{00000000-0005-0000-0000-00000F090000}"/>
    <cellStyle name="_입찰표지 _실행검토228_실행검토228_견적용내역_관저리슈빌최종실행1" xfId="1200" xr:uid="{00000000-0005-0000-0000-000010090000}"/>
    <cellStyle name="_입찰표지 _실행검토228_실행검토228_견적용내역_관저리슈빌최종실행1_관저리슈빌최종실행1" xfId="1201" xr:uid="{00000000-0005-0000-0000-000011090000}"/>
    <cellStyle name="_입찰표지 _실행검토228_실행검토228_관저리슈빌최종실행(1224)" xfId="1202" xr:uid="{00000000-0005-0000-0000-000012090000}"/>
    <cellStyle name="_입찰표지 _실행검토228_실행검토228_관저리슈빌최종실행(1224)_관저리슈빌최종실행1" xfId="1203" xr:uid="{00000000-0005-0000-0000-000013090000}"/>
    <cellStyle name="_입찰표지 _실행검토228_실행검토228_관저리슈빌최종실행(1224)_관저리슈빌최종실행1_관저리슈빌최종실행1" xfId="1204" xr:uid="{00000000-0005-0000-0000-000014090000}"/>
    <cellStyle name="_입찰표지 _실행검토228_실행검토228_관저리슈빌최종실행1" xfId="1205" xr:uid="{00000000-0005-0000-0000-000015090000}"/>
    <cellStyle name="_입찰표지 _실행검토228_실행검토228_노은14BL 최종내역서(04.10.05)" xfId="1206" xr:uid="{00000000-0005-0000-0000-000016090000}"/>
    <cellStyle name="_입찰표지 _실행검토228_실행검토228_노은14BL 최종내역서(04.10.05)_복사본 13블럭내역(최종04.10.05)" xfId="1207" xr:uid="{00000000-0005-0000-0000-000017090000}"/>
    <cellStyle name="_입찰표지 _실행검토228_실행검토228_노은14BL 최종내역서(04.6.18)" xfId="1208" xr:uid="{00000000-0005-0000-0000-000018090000}"/>
    <cellStyle name="_입찰표지 _실행검토228_실행검토228_노은14BL 최종내역서(04.6.18)_노은14BL 최종내역서(04.10.05)" xfId="1209" xr:uid="{00000000-0005-0000-0000-000019090000}"/>
    <cellStyle name="_입찰표지 _실행검토228_실행검토228_노은14BL 최종내역서(04.6.18)_노은14BL 최종내역서(04.10.05)_복사본 13블럭내역(최종04.10.05)" xfId="1210" xr:uid="{00000000-0005-0000-0000-00001A090000}"/>
    <cellStyle name="_입찰표지 _실행검토228_실행검토228_노은14BL 최종내역서(04.6.18)_노은2지구 13블럭내역(최종04.10.05)" xfId="1211" xr:uid="{00000000-0005-0000-0000-00001B090000}"/>
    <cellStyle name="_입찰표지 _실행검토228_실행검토228_노은14BL 최종내역서(04.6.18)_청주비하내역(04.09.16)" xfId="1212" xr:uid="{00000000-0005-0000-0000-00001C090000}"/>
    <cellStyle name="_입찰표지 _실행검토228_실행검토228_노은14BL 최종내역서(04.6.24)" xfId="1213" xr:uid="{00000000-0005-0000-0000-00001D090000}"/>
    <cellStyle name="_입찰표지 _실행검토228_실행검토228_노은14BL 최종내역서(04.6.24)_검토" xfId="1214" xr:uid="{00000000-0005-0000-0000-00001E090000}"/>
    <cellStyle name="_입찰표지 _실행검토228_실행검토228_노은14BL 최종내역서(04.6.24)_검토_복사본 13블럭내역(최종04.10.05)" xfId="1215" xr:uid="{00000000-0005-0000-0000-00001F090000}"/>
    <cellStyle name="_입찰표지 _실행검토228_실행검토228_노은14BL 최종내역서(04.6.24)_검토1" xfId="1216" xr:uid="{00000000-0005-0000-0000-000020090000}"/>
    <cellStyle name="_입찰표지 _실행검토228_실행검토228_노은14BL 최종내역서(04.6.24)_검토1_복사본 13블럭내역(최종04.10.05)" xfId="1217" xr:uid="{00000000-0005-0000-0000-000021090000}"/>
    <cellStyle name="_입찰표지 _실행검토228_실행검토228_노은14BL 최종내역서(04.6.24)_검토2" xfId="1218" xr:uid="{00000000-0005-0000-0000-000022090000}"/>
    <cellStyle name="_입찰표지 _실행검토228_실행검토228_노은14BL 최종내역서(04.6.24)_검토2_복사본 13블럭내역(최종04.10.05)" xfId="1219" xr:uid="{00000000-0005-0000-0000-000023090000}"/>
    <cellStyle name="_입찰표지 _실행검토228_실행검토228_노은14BL 최종내역서(04.6.24)_복사본 13블럭내역(최종04.10.05)" xfId="1220" xr:uid="{00000000-0005-0000-0000-000024090000}"/>
    <cellStyle name="_입찰표지 _실행검토228_실행검토228_노은2지구 13블럭내역(최종04.10.05)" xfId="1221" xr:uid="{00000000-0005-0000-0000-000025090000}"/>
    <cellStyle name="_입찰표지 _실행검토228_실행검토228_동백리슈빌 최종내역서(단가참고)" xfId="1222" xr:uid="{00000000-0005-0000-0000-000026090000}"/>
    <cellStyle name="_입찰표지 _실행검토228_실행검토228_동백리슈빌 최종내역서(단가참고)_복사본 13블럭내역(최종04.10.05)" xfId="1223" xr:uid="{00000000-0005-0000-0000-000027090000}"/>
    <cellStyle name="_입찰표지 _실행검토228_실행검토228_동백리슈빌 확정내역서(2004.02.10)" xfId="1224" xr:uid="{00000000-0005-0000-0000-000028090000}"/>
    <cellStyle name="_입찰표지 _실행검토228_실행검토228_리슈빌 공사별 비교(전체현장)" xfId="1225" xr:uid="{00000000-0005-0000-0000-000029090000}"/>
    <cellStyle name="_입찰표지 _실행검토228_실행검토228_리슈빌 공사별 비교(전체현장)_복사본 13블럭내역(최종04.10.05)" xfId="1226" xr:uid="{00000000-0005-0000-0000-00002A090000}"/>
    <cellStyle name="_입찰표지 _실행검토228_실행검토228_실행(노은리슈빌)" xfId="1227" xr:uid="{00000000-0005-0000-0000-00002B090000}"/>
    <cellStyle name="_입찰표지 _실행검토228_실행검토228_실행(노은리슈빌)_관저리슈빌최종실행1" xfId="1228" xr:uid="{00000000-0005-0000-0000-00002C090000}"/>
    <cellStyle name="_입찰표지 _실행검토228_실행검토228_실행(노은리슈빌)_관저리슈빌최종실행1_관저리슈빌최종실행1" xfId="1229" xr:uid="{00000000-0005-0000-0000-00002D090000}"/>
    <cellStyle name="_입찰표지 _실행검토228_실행검토228_실행예산 (2004.03.29)" xfId="1230" xr:uid="{00000000-0005-0000-0000-00002E090000}"/>
    <cellStyle name="_입찰표지 _실행검토228_실행검토228_용인IC 내역서(결재0413)" xfId="1231" xr:uid="{00000000-0005-0000-0000-00002F090000}"/>
    <cellStyle name="_입찰표지 _실행검토228_실행검토228_청주비하내역(04.09.16)" xfId="1232" xr:uid="{00000000-0005-0000-0000-000030090000}"/>
    <cellStyle name="_입찰표지 _실행검토228_실행예산 (2004.03.29)" xfId="1233" xr:uid="{00000000-0005-0000-0000-000031090000}"/>
    <cellStyle name="_입찰표지 _실행검토228_용인IC 내역서(결재0413)" xfId="1234" xr:uid="{00000000-0005-0000-0000-000032090000}"/>
    <cellStyle name="_입찰표지 _실행검토228_청주비하내역(04.09.16)" xfId="1235" xr:uid="{00000000-0005-0000-0000-000033090000}"/>
    <cellStyle name="_입찰표지 _실행보고(기준)" xfId="1236" xr:uid="{00000000-0005-0000-0000-000034090000}"/>
    <cellStyle name="_입찰표지 _실행보고_수영장" xfId="1237" xr:uid="{00000000-0005-0000-0000-000035090000}"/>
    <cellStyle name="_입찰표지 _실행보고_수영장_02 실행보고_대전인동1공구(29410)" xfId="1238" xr:uid="{00000000-0005-0000-0000-000036090000}"/>
    <cellStyle name="_입찰표지 _실행보고_수영장_2003년 경상비&amp;공통가설" xfId="1239" xr:uid="{00000000-0005-0000-0000-000037090000}"/>
    <cellStyle name="_입찰표지 _실행보고_수영장_2004년 급여실행" xfId="1240" xr:uid="{00000000-0005-0000-0000-000038090000}"/>
    <cellStyle name="_입찰표지 _실행보고_수영장_박용인동백상록 실행보고" xfId="1241" xr:uid="{00000000-0005-0000-0000-000039090000}"/>
    <cellStyle name="_입찰표지 _실행보고_수영장_사본 - 02_2003년실행보고양식" xfId="1242" xr:uid="{00000000-0005-0000-0000-00003A090000}"/>
    <cellStyle name="_입찰표지 _실행보고_수영장_실행보고(경주세계문화엑스포)" xfId="1243" xr:uid="{00000000-0005-0000-0000-00003B090000}"/>
    <cellStyle name="_입찰표지 _실행보고_수영장_용인동백상록 실행보고" xfId="1244" xr:uid="{00000000-0005-0000-0000-00003C090000}"/>
    <cellStyle name="_입찰표지 _실행예산 (2004.03.29)" xfId="1245" xr:uid="{00000000-0005-0000-0000-00003D090000}"/>
    <cellStyle name="_입찰표지 _실행예산(관리비)" xfId="1246" xr:uid="{00000000-0005-0000-0000-00003E090000}"/>
    <cellStyle name="_입찰표지 _용인IC 내역서(결재0413)" xfId="1247" xr:uid="{00000000-0005-0000-0000-00003F090000}"/>
    <cellStyle name="_입찰표지 _청주비하내역(04.09.16)" xfId="1248" xr:uid="{00000000-0005-0000-0000-000040090000}"/>
    <cellStyle name="_자재집계표" xfId="3402" xr:uid="{00000000-0005-0000-0000-000041090000}"/>
    <cellStyle name="_자재집계표(무릉소공원)" xfId="3403" xr:uid="{00000000-0005-0000-0000-000042090000}"/>
    <cellStyle name="_자재집계표(무릉소공원)_공종별수량산출" xfId="3404" xr:uid="{00000000-0005-0000-0000-000043090000}"/>
    <cellStyle name="_자재집계표(무릉소공원)_공종별수량산출(게이트볼장주변시민공원)" xfId="3405" xr:uid="{00000000-0005-0000-0000-000044090000}"/>
    <cellStyle name="_자재집계표(무릉소공원)_공종별수량산출(게이트볼장주변시민공원)_공종별수량산출(경주축구공원-광장)" xfId="3406" xr:uid="{00000000-0005-0000-0000-000045090000}"/>
    <cellStyle name="_자재집계표(무릉소공원)_공종별수량산출(게이트볼장주변시민공원)_대수촌-공종별수량산출(신라왕경숲)" xfId="3407" xr:uid="{00000000-0005-0000-0000-000046090000}"/>
    <cellStyle name="_자재집계표(무릉소공원)_공종별수량산출(봉곡도서관)" xfId="3408" xr:uid="{00000000-0005-0000-0000-000047090000}"/>
    <cellStyle name="_자재집계표(무릉소공원)_공종별수량산출(봉곡도서관)_공종별수량산출(경주축구공원-광장)" xfId="3409" xr:uid="{00000000-0005-0000-0000-000048090000}"/>
    <cellStyle name="_자재집계표(무릉소공원)_공종별수량산출(봉곡도서관)_공종별수량산출(형곡롤러블레이드장)200602" xfId="3410" xr:uid="{00000000-0005-0000-0000-000049090000}"/>
    <cellStyle name="_자재집계표(무릉소공원)_공종별수량산출(봉곡도서관)_대수촌-공종별수량산출(신라왕경숲)" xfId="3411" xr:uid="{00000000-0005-0000-0000-00004A090000}"/>
    <cellStyle name="_자재집계표(무릉소공원)_공종별수량산출(봉곡도서관)-2차분" xfId="3412" xr:uid="{00000000-0005-0000-0000-00004B090000}"/>
    <cellStyle name="_자재집계표(무릉소공원)_공종별수량산출(봉곡도서관)-2차분_공종별수량산출(경주축구공원-광장)" xfId="3413" xr:uid="{00000000-0005-0000-0000-00004C090000}"/>
    <cellStyle name="_자재집계표(무릉소공원)_공종별수량산출(봉곡도서관)-2차분_공종별수량산출(형곡롤러블레이드장)200602" xfId="3414" xr:uid="{00000000-0005-0000-0000-00004D090000}"/>
    <cellStyle name="_자재집계표(무릉소공원)_공종별수량산출(봉곡도서관)-2차분_대수촌-공종별수량산출(신라왕경숲)" xfId="3415" xr:uid="{00000000-0005-0000-0000-00004E090000}"/>
    <cellStyle name="_자재집계표(무릉소공원)_공종별수량산출(봉곡도서관)-총괄" xfId="3416" xr:uid="{00000000-0005-0000-0000-00004F090000}"/>
    <cellStyle name="_자재집계표(무릉소공원)_공종별수량산출(봉곡도서관)-총괄_공종별수량산출(경주축구공원-광장)" xfId="3417" xr:uid="{00000000-0005-0000-0000-000050090000}"/>
    <cellStyle name="_자재집계표(무릉소공원)_공종별수량산출(봉곡도서관)-총괄_공종별수량산출(형곡롤러블레이드장)200602" xfId="3418" xr:uid="{00000000-0005-0000-0000-000051090000}"/>
    <cellStyle name="_자재집계표(무릉소공원)_공종별수량산출(봉곡도서관)-총괄_대수촌-공종별수량산출(신라왕경숲)" xfId="3419" xr:uid="{00000000-0005-0000-0000-000052090000}"/>
    <cellStyle name="_자재집계표(무릉소공원)_공종별수량산출(사동게이트볼장)" xfId="3420" xr:uid="{00000000-0005-0000-0000-000053090000}"/>
    <cellStyle name="_자재집계표(무릉소공원)_공종별수량산출(사동게이트볼장)_공종별수량산출(경주축구공원-광장)" xfId="3421" xr:uid="{00000000-0005-0000-0000-000054090000}"/>
    <cellStyle name="_자재집계표(무릉소공원)_공종별수량산출(사동게이트볼장)_대수촌-공종별수량산출(신라왕경숲)" xfId="3422" xr:uid="{00000000-0005-0000-0000-000055090000}"/>
    <cellStyle name="_자재집계표(무릉소공원)_공종별수량산출(신평1)" xfId="3423" xr:uid="{00000000-0005-0000-0000-000056090000}"/>
    <cellStyle name="_자재집계표(무릉소공원)_공종별수량산출(신평1)_공종별수량산출(경주축구공원-광장)" xfId="3424" xr:uid="{00000000-0005-0000-0000-000057090000}"/>
    <cellStyle name="_자재집계표(무릉소공원)_공종별수량산출(신평1)_공종별수량산출(상모제8어린이)" xfId="3425" xr:uid="{00000000-0005-0000-0000-000058090000}"/>
    <cellStyle name="_자재집계표(무릉소공원)_공종별수량산출(신평1)_공종별수량산출(상모제8어린이)_공종별수량산출(경주축구공원-광장)" xfId="3426" xr:uid="{00000000-0005-0000-0000-000059090000}"/>
    <cellStyle name="_자재집계표(무릉소공원)_공종별수량산출(신평1)_공종별수량산출(상모제8어린이)_공종별수량산출(형곡롤러블레이드장)200602" xfId="3427" xr:uid="{00000000-0005-0000-0000-00005A090000}"/>
    <cellStyle name="_자재집계표(무릉소공원)_공종별수량산출(신평1)_공종별수량산출(상모제8어린이)_대수촌-공종별수량산출(신라왕경숲)" xfId="3428" xr:uid="{00000000-0005-0000-0000-00005B090000}"/>
    <cellStyle name="_자재집계표(무릉소공원)_공종별수량산출(신평1)_공종별수량산출(형곡롤러블레이드장)200602" xfId="3429" xr:uid="{00000000-0005-0000-0000-00005C090000}"/>
    <cellStyle name="_자재집계표(무릉소공원)_공종별수량산출(신평1)_대수촌-공종별수량산출(신라왕경숲)" xfId="3430" xr:uid="{00000000-0005-0000-0000-00005D090000}"/>
    <cellStyle name="_자재집계표(무릉소공원)_공종별수량산출(신평1)_토공집계표" xfId="3431" xr:uid="{00000000-0005-0000-0000-00005E090000}"/>
    <cellStyle name="_자재집계표(무릉소공원)_공종별수량산출(신평1)_토공집계표_공종별수량산출(경주축구공원-광장)" xfId="3432" xr:uid="{00000000-0005-0000-0000-00005F090000}"/>
    <cellStyle name="_자재집계표(무릉소공원)_공종별수량산출(신평1)_토공집계표_공종별수량산출(형곡롤러블레이드장)200602" xfId="3433" xr:uid="{00000000-0005-0000-0000-000060090000}"/>
    <cellStyle name="_자재집계표(무릉소공원)_공종별수량산출(신평1)_토공집계표_대수촌-공종별수량산출(신라왕경숲)" xfId="3434" xr:uid="{00000000-0005-0000-0000-000061090000}"/>
    <cellStyle name="_자재집계표(무릉소공원)_공종별수량산출(신평1동주민쉼터)" xfId="3435" xr:uid="{00000000-0005-0000-0000-000062090000}"/>
    <cellStyle name="_자재집계표(무릉소공원)_공종별수량산출(신평1동주민쉼터)_공종별수량산출(경주축구공원-광장)" xfId="3436" xr:uid="{00000000-0005-0000-0000-000063090000}"/>
    <cellStyle name="_자재집계표(무릉소공원)_공종별수량산출(신평1동주민쉼터)_공종별수량산출(형곡롤러블레이드장)200602" xfId="3437" xr:uid="{00000000-0005-0000-0000-000064090000}"/>
    <cellStyle name="_자재집계표(무릉소공원)_공종별수량산출(신평1동주민쉼터)_대수촌-공종별수량산출(신라왕경숲)" xfId="3438" xr:uid="{00000000-0005-0000-0000-000065090000}"/>
    <cellStyle name="_자재집계표(무릉소공원)_공종별수량산출(어린이공원 리모델링공사)-수정" xfId="3439" xr:uid="{00000000-0005-0000-0000-000066090000}"/>
    <cellStyle name="_자재집계표(무릉소공원)_공종별수량산출(어린이공원 리모델링공사)-수정_공종별수량산출(경주축구공원-광장)" xfId="3440" xr:uid="{00000000-0005-0000-0000-000067090000}"/>
    <cellStyle name="_자재집계표(무릉소공원)_공종별수량산출(어린이공원 리모델링공사)-수정_대수촌-공종별수량산출(신라왕경숲)" xfId="3441" xr:uid="{00000000-0005-0000-0000-000068090000}"/>
    <cellStyle name="_자재집계표(무릉소공원)_공종별수량산출(오태)" xfId="3442" xr:uid="{00000000-0005-0000-0000-000069090000}"/>
    <cellStyle name="_자재집계표(무릉소공원)_공종별수량산출(오태).xls" xfId="3443" xr:uid="{00000000-0005-0000-0000-00006A090000}"/>
    <cellStyle name="_자재집계표(무릉소공원)_공종별수량산출(오태).xls_공종별수량산출(경주축구공원-광장)" xfId="3444" xr:uid="{00000000-0005-0000-0000-00006B090000}"/>
    <cellStyle name="_자재집계표(무릉소공원)_공종별수량산출(오태).xls_공종별수량산출(상모제8어린이)" xfId="3445" xr:uid="{00000000-0005-0000-0000-00006C090000}"/>
    <cellStyle name="_자재집계표(무릉소공원)_공종별수량산출(오태).xls_공종별수량산출(상모제8어린이)_공종별수량산출(경주축구공원-광장)" xfId="3446" xr:uid="{00000000-0005-0000-0000-00006D090000}"/>
    <cellStyle name="_자재집계표(무릉소공원)_공종별수량산출(오태).xls_공종별수량산출(상모제8어린이)_공종별수량산출(형곡롤러블레이드장)200602" xfId="3447" xr:uid="{00000000-0005-0000-0000-00006E090000}"/>
    <cellStyle name="_자재집계표(무릉소공원)_공종별수량산출(오태).xls_공종별수량산출(상모제8어린이)_대수촌-공종별수량산출(신라왕경숲)" xfId="3448" xr:uid="{00000000-0005-0000-0000-00006F090000}"/>
    <cellStyle name="_자재집계표(무릉소공원)_공종별수량산출(오태).xls_공종별수량산출(형곡롤러블레이드장)200602" xfId="3449" xr:uid="{00000000-0005-0000-0000-000070090000}"/>
    <cellStyle name="_자재집계표(무릉소공원)_공종별수량산출(오태).xls_대수촌-공종별수량산출(신라왕경숲)" xfId="3450" xr:uid="{00000000-0005-0000-0000-000071090000}"/>
    <cellStyle name="_자재집계표(무릉소공원)_공종별수량산출(오태).xls_토공집계표" xfId="3451" xr:uid="{00000000-0005-0000-0000-000072090000}"/>
    <cellStyle name="_자재집계표(무릉소공원)_공종별수량산출(오태).xls_토공집계표_공종별수량산출(경주축구공원-광장)" xfId="3452" xr:uid="{00000000-0005-0000-0000-000073090000}"/>
    <cellStyle name="_자재집계표(무릉소공원)_공종별수량산출(오태).xls_토공집계표_공종별수량산출(형곡롤러블레이드장)200602" xfId="3453" xr:uid="{00000000-0005-0000-0000-000074090000}"/>
    <cellStyle name="_자재집계표(무릉소공원)_공종별수량산출(오태).xls_토공집계표_대수촌-공종별수량산출(신라왕경숲)" xfId="3454" xr:uid="{00000000-0005-0000-0000-000075090000}"/>
    <cellStyle name="_자재집계표(무릉소공원)_공종별수량산출(오태)_공종별수량산출(경주축구공원-광장)" xfId="3455" xr:uid="{00000000-0005-0000-0000-000076090000}"/>
    <cellStyle name="_자재집계표(무릉소공원)_공종별수량산출(오태)_공종별수량산출(상모제8어린이)" xfId="3456" xr:uid="{00000000-0005-0000-0000-000077090000}"/>
    <cellStyle name="_자재집계표(무릉소공원)_공종별수량산출(오태)_공종별수량산출(상모제8어린이)_공종별수량산출(경주축구공원-광장)" xfId="3457" xr:uid="{00000000-0005-0000-0000-000078090000}"/>
    <cellStyle name="_자재집계표(무릉소공원)_공종별수량산출(오태)_공종별수량산출(상모제8어린이)_공종별수량산출(형곡롤러블레이드장)200602" xfId="3458" xr:uid="{00000000-0005-0000-0000-000079090000}"/>
    <cellStyle name="_자재집계표(무릉소공원)_공종별수량산출(오태)_공종별수량산출(상모제8어린이)_대수촌-공종별수량산출(신라왕경숲)" xfId="3459" xr:uid="{00000000-0005-0000-0000-00007A090000}"/>
    <cellStyle name="_자재집계표(무릉소공원)_공종별수량산출(오태)_공종별수량산출(형곡롤러블레이드장)200602" xfId="3460" xr:uid="{00000000-0005-0000-0000-00007B090000}"/>
    <cellStyle name="_자재집계표(무릉소공원)_공종별수량산출(오태)_대수촌-공종별수량산출(신라왕경숲)" xfId="3461" xr:uid="{00000000-0005-0000-0000-00007C090000}"/>
    <cellStyle name="_자재집계표(무릉소공원)_공종별수량산출(오태)_토공집계표" xfId="3462" xr:uid="{00000000-0005-0000-0000-00007D090000}"/>
    <cellStyle name="_자재집계표(무릉소공원)_공종별수량산출(오태)_토공집계표_공종별수량산출(경주축구공원-광장)" xfId="3463" xr:uid="{00000000-0005-0000-0000-00007E090000}"/>
    <cellStyle name="_자재집계표(무릉소공원)_공종별수량산출(오태)_토공집계표_공종별수량산출(형곡롤러블레이드장)200602" xfId="3464" xr:uid="{00000000-0005-0000-0000-00007F090000}"/>
    <cellStyle name="_자재집계표(무릉소공원)_공종별수량산출(오태)_토공집계표_대수촌-공종별수량산출(신라왕경숲)" xfId="3465" xr:uid="{00000000-0005-0000-0000-000080090000}"/>
    <cellStyle name="_자재집계표(무릉소공원)_공종별수량산출(오태제1어린이)" xfId="3466" xr:uid="{00000000-0005-0000-0000-000081090000}"/>
    <cellStyle name="_자재집계표(무릉소공원)_공종별수량산출(오태제1어린이)_공종별수량산출(경주축구공원-광장)" xfId="3467" xr:uid="{00000000-0005-0000-0000-000082090000}"/>
    <cellStyle name="_자재집계표(무릉소공원)_공종별수량산출(오태제1어린이)_대수촌-공종별수량산출(신라왕경숲)" xfId="3468" xr:uid="{00000000-0005-0000-0000-000083090000}"/>
    <cellStyle name="_자재집계표(무릉소공원)_공종별수량산출(왕산기념공원)-총괄분" xfId="3469" xr:uid="{00000000-0005-0000-0000-000084090000}"/>
    <cellStyle name="_자재집계표(무릉소공원)_공종별수량산출(왕산기념공원)-총괄분_공종별수량산출(경주축구공원-광장)" xfId="3470" xr:uid="{00000000-0005-0000-0000-000085090000}"/>
    <cellStyle name="_자재집계표(무릉소공원)_공종별수량산출(왕산기념공원)-총괄분_공종별수량산출(형곡롤러블레이드장)200602" xfId="3471" xr:uid="{00000000-0005-0000-0000-000086090000}"/>
    <cellStyle name="_자재집계표(무릉소공원)_공종별수량산출(왕산기념공원)-총괄분_대수촌-공종별수량산출(신라왕경숲)" xfId="3472" xr:uid="{00000000-0005-0000-0000-000087090000}"/>
    <cellStyle name="_자재집계표(무릉소공원)_공종별수량산출(형곡롤러블레이드장)" xfId="3473" xr:uid="{00000000-0005-0000-0000-000088090000}"/>
    <cellStyle name="_자재집계표(무릉소공원)_공종별수량산출(형곡롤러블레이드장)-수정" xfId="3474" xr:uid="{00000000-0005-0000-0000-000089090000}"/>
    <cellStyle name="_자재집계표(무릉소공원)_공종별수량산출(확장공사)" xfId="3475" xr:uid="{00000000-0005-0000-0000-00008A090000}"/>
    <cellStyle name="_자재집계표(무릉소공원)_공종별수량산출(확장공사)_공종별수량산출(경주축구공원-광장)" xfId="3476" xr:uid="{00000000-0005-0000-0000-00008B090000}"/>
    <cellStyle name="_자재집계표(무릉소공원)_공종별수량산출(확장공사)_공종별수량산출(상모제8어린이)" xfId="3477" xr:uid="{00000000-0005-0000-0000-00008C090000}"/>
    <cellStyle name="_자재집계표(무릉소공원)_공종별수량산출(확장공사)_공종별수량산출(상모제8어린이)_공종별수량산출(경주축구공원-광장)" xfId="3478" xr:uid="{00000000-0005-0000-0000-00008D090000}"/>
    <cellStyle name="_자재집계표(무릉소공원)_공종별수량산출(확장공사)_공종별수량산출(상모제8어린이)_공종별수량산출(형곡롤러블레이드장)200602" xfId="3479" xr:uid="{00000000-0005-0000-0000-00008E090000}"/>
    <cellStyle name="_자재집계표(무릉소공원)_공종별수량산출(확장공사)_공종별수량산출(상모제8어린이)_대수촌-공종별수량산출(신라왕경숲)" xfId="3480" xr:uid="{00000000-0005-0000-0000-00008F090000}"/>
    <cellStyle name="_자재집계표(무릉소공원)_공종별수량산출(확장공사)_공종별수량산출(형곡롤러블레이드장)200602" xfId="3481" xr:uid="{00000000-0005-0000-0000-000090090000}"/>
    <cellStyle name="_자재집계표(무릉소공원)_공종별수량산출(확장공사)_대수촌-공종별수량산출(신라왕경숲)" xfId="3482" xr:uid="{00000000-0005-0000-0000-000091090000}"/>
    <cellStyle name="_자재집계표(무릉소공원)_공종별수량산출(확장공사)_토공집계표" xfId="3483" xr:uid="{00000000-0005-0000-0000-000092090000}"/>
    <cellStyle name="_자재집계표(무릉소공원)_공종별수량산출(확장공사)_토공집계표_공종별수량산출(경주축구공원-광장)" xfId="3484" xr:uid="{00000000-0005-0000-0000-000093090000}"/>
    <cellStyle name="_자재집계표(무릉소공원)_공종별수량산출(확장공사)_토공집계표_공종별수량산출(형곡롤러블레이드장)200602" xfId="3485" xr:uid="{00000000-0005-0000-0000-000094090000}"/>
    <cellStyle name="_자재집계표(무릉소공원)_공종별수량산출(확장공사)_토공집계표_대수촌-공종별수량산출(신라왕경숲)" xfId="3486" xr:uid="{00000000-0005-0000-0000-000095090000}"/>
    <cellStyle name="_자재집계표(무릉소공원)_공종별수량산출(확장공사x).xls" xfId="3487" xr:uid="{00000000-0005-0000-0000-000096090000}"/>
    <cellStyle name="_자재집계표(무릉소공원)_공종별수량산출(확장공사x).xls_공종별수량산출(경주축구공원-광장)" xfId="3488" xr:uid="{00000000-0005-0000-0000-000097090000}"/>
    <cellStyle name="_자재집계표(무릉소공원)_공종별수량산출(확장공사x).xls_공종별수량산출(상모제8어린이)" xfId="3489" xr:uid="{00000000-0005-0000-0000-000098090000}"/>
    <cellStyle name="_자재집계표(무릉소공원)_공종별수량산출(확장공사x).xls_공종별수량산출(상모제8어린이)_공종별수량산출(경주축구공원-광장)" xfId="3490" xr:uid="{00000000-0005-0000-0000-000099090000}"/>
    <cellStyle name="_자재집계표(무릉소공원)_공종별수량산출(확장공사x).xls_공종별수량산출(상모제8어린이)_공종별수량산출(형곡롤러블레이드장)200602" xfId="3491" xr:uid="{00000000-0005-0000-0000-00009A090000}"/>
    <cellStyle name="_자재집계표(무릉소공원)_공종별수량산출(확장공사x).xls_공종별수량산출(상모제8어린이)_대수촌-공종별수량산출(신라왕경숲)" xfId="3492" xr:uid="{00000000-0005-0000-0000-00009B090000}"/>
    <cellStyle name="_자재집계표(무릉소공원)_공종별수량산출(확장공사x).xls_공종별수량산출(형곡롤러블레이드장)200602" xfId="3493" xr:uid="{00000000-0005-0000-0000-00009C090000}"/>
    <cellStyle name="_자재집계표(무릉소공원)_공종별수량산출(확장공사x).xls_대수촌-공종별수량산출(신라왕경숲)" xfId="3494" xr:uid="{00000000-0005-0000-0000-00009D090000}"/>
    <cellStyle name="_자재집계표(무릉소공원)_공종별수량산출(확장공사x).xls_토공집계표" xfId="3495" xr:uid="{00000000-0005-0000-0000-00009E090000}"/>
    <cellStyle name="_자재집계표(무릉소공원)_공종별수량산출(확장공사x).xls_토공집계표_공종별수량산출(경주축구공원-광장)" xfId="3496" xr:uid="{00000000-0005-0000-0000-00009F090000}"/>
    <cellStyle name="_자재집계표(무릉소공원)_공종별수량산출(확장공사x).xls_토공집계표_공종별수량산출(형곡롤러블레이드장)200602" xfId="3497" xr:uid="{00000000-0005-0000-0000-0000A0090000}"/>
    <cellStyle name="_자재집계표(무릉소공원)_공종별수량산출(확장공사x).xls_토공집계표_대수촌-공종별수량산출(신라왕경숲)" xfId="3498" xr:uid="{00000000-0005-0000-0000-0000A1090000}"/>
    <cellStyle name="_자재집계표(무릉소공원)_공종별수량산출(황금수도시설주변)-2차분" xfId="3499" xr:uid="{00000000-0005-0000-0000-0000A2090000}"/>
    <cellStyle name="_자재집계표(무릉소공원)_공종별수량산출(황금수도시설주변)-2차분_공종별수량산출(경주축구공원-광장)" xfId="3500" xr:uid="{00000000-0005-0000-0000-0000A3090000}"/>
    <cellStyle name="_자재집계표(무릉소공원)_공종별수량산출(황금수도시설주변)-2차분_공종별수량산출(형곡롤러블레이드장)200602" xfId="3501" xr:uid="{00000000-0005-0000-0000-0000A4090000}"/>
    <cellStyle name="_자재집계표(무릉소공원)_공종별수량산출(황금수도시설주변)-2차분_대수촌-공종별수량산출(신라왕경숲)" xfId="3502" xr:uid="{00000000-0005-0000-0000-0000A5090000}"/>
    <cellStyle name="_자재집계표(무릉소공원)_공종별수량산출(황금수도시설주변)-총괄분" xfId="3503" xr:uid="{00000000-0005-0000-0000-0000A6090000}"/>
    <cellStyle name="_자재집계표(무릉소공원)_공종별수량산출(황금수도시설주변)-총괄분_공종별수량산출(경주축구공원-광장)" xfId="3504" xr:uid="{00000000-0005-0000-0000-0000A7090000}"/>
    <cellStyle name="_자재집계표(무릉소공원)_공종별수량산출(황금수도시설주변)-총괄분_공종별수량산출(형곡롤러블레이드장)200602" xfId="3505" xr:uid="{00000000-0005-0000-0000-0000A8090000}"/>
    <cellStyle name="_자재집계표(무릉소공원)_공종별수량산출(황금수도시설주변)-총괄분_대수촌-공종별수량산출(신라왕경숲)" xfId="3506" xr:uid="{00000000-0005-0000-0000-0000A9090000}"/>
    <cellStyle name="_자재집계표(무릉소공원)_공종별수량산출_공종별수량산출(경주축구공원-광장)" xfId="3507" xr:uid="{00000000-0005-0000-0000-0000AA090000}"/>
    <cellStyle name="_자재집계표(무릉소공원)_공종별수량산출_공종별수량산출(상모제8어린이)" xfId="3508" xr:uid="{00000000-0005-0000-0000-0000AB090000}"/>
    <cellStyle name="_자재집계표(무릉소공원)_공종별수량산출_공종별수량산출(상모제8어린이)_공종별수량산출(경주축구공원-광장)" xfId="3509" xr:uid="{00000000-0005-0000-0000-0000AC090000}"/>
    <cellStyle name="_자재집계표(무릉소공원)_공종별수량산출_공종별수량산출(상모제8어린이)_공종별수량산출(형곡롤러블레이드장)200602" xfId="3510" xr:uid="{00000000-0005-0000-0000-0000AD090000}"/>
    <cellStyle name="_자재집계표(무릉소공원)_공종별수량산출_공종별수량산출(상모제8어린이)_대수촌-공종별수량산출(신라왕경숲)" xfId="3511" xr:uid="{00000000-0005-0000-0000-0000AE090000}"/>
    <cellStyle name="_자재집계표(무릉소공원)_공종별수량산출_공종별수량산출(형곡롤러블레이드장)200602" xfId="3512" xr:uid="{00000000-0005-0000-0000-0000AF090000}"/>
    <cellStyle name="_자재집계표(무릉소공원)_공종별수량산출_대수촌-공종별수량산출(신라왕경숲)" xfId="3513" xr:uid="{00000000-0005-0000-0000-0000B0090000}"/>
    <cellStyle name="_자재집계표(무릉소공원)_공종별수량산출_토공집계표" xfId="3514" xr:uid="{00000000-0005-0000-0000-0000B1090000}"/>
    <cellStyle name="_자재집계표(무릉소공원)_공종별수량산출_토공집계표_공종별수량산출(경주축구공원-광장)" xfId="3515" xr:uid="{00000000-0005-0000-0000-0000B2090000}"/>
    <cellStyle name="_자재집계표(무릉소공원)_공종별수량산출_토공집계표_공종별수량산출(형곡롤러블레이드장)200602" xfId="3516" xr:uid="{00000000-0005-0000-0000-0000B3090000}"/>
    <cellStyle name="_자재집계표(무릉소공원)_공종별수량산출_토공집계표_대수촌-공종별수량산출(신라왕경숲)" xfId="3517" xr:uid="{00000000-0005-0000-0000-0000B4090000}"/>
    <cellStyle name="_자재집계표(무릉소공원)_수량산출및자재집계" xfId="3518" xr:uid="{00000000-0005-0000-0000-0000B5090000}"/>
    <cellStyle name="_자재집계표(무릉소공원)_수량산출및자재집계_공종별수량산출(경주축구공원-광장)" xfId="3519" xr:uid="{00000000-0005-0000-0000-0000B6090000}"/>
    <cellStyle name="_자재집계표(무릉소공원)_수량산출및자재집계_공종별수량산출(상모제8어린이)" xfId="3520" xr:uid="{00000000-0005-0000-0000-0000B7090000}"/>
    <cellStyle name="_자재집계표(무릉소공원)_수량산출및자재집계_공종별수량산출(상모제8어린이)_공종별수량산출(경주축구공원-광장)" xfId="3521" xr:uid="{00000000-0005-0000-0000-0000B8090000}"/>
    <cellStyle name="_자재집계표(무릉소공원)_수량산출및자재집계_공종별수량산출(상모제8어린이)_공종별수량산출(형곡롤러블레이드장)200602" xfId="3522" xr:uid="{00000000-0005-0000-0000-0000B9090000}"/>
    <cellStyle name="_자재집계표(무릉소공원)_수량산출및자재집계_공종별수량산출(상모제8어린이)_대수촌-공종별수량산출(신라왕경숲)" xfId="3523" xr:uid="{00000000-0005-0000-0000-0000BA090000}"/>
    <cellStyle name="_자재집계표(무릉소공원)_수량산출및자재집계_공종별수량산출(형곡롤러블레이드장)200602" xfId="3524" xr:uid="{00000000-0005-0000-0000-0000BB090000}"/>
    <cellStyle name="_자재집계표(무릉소공원)_수량산출및자재집계_대수촌-공종별수량산출(신라왕경숲)" xfId="3525" xr:uid="{00000000-0005-0000-0000-0000BC090000}"/>
    <cellStyle name="_자재집계표(무릉소공원)_수량산출및자재집계_토공집계표" xfId="3526" xr:uid="{00000000-0005-0000-0000-0000BD090000}"/>
    <cellStyle name="_자재집계표(무릉소공원)_수량산출및자재집계_토공집계표_공종별수량산출(경주축구공원-광장)" xfId="3527" xr:uid="{00000000-0005-0000-0000-0000BE090000}"/>
    <cellStyle name="_자재집계표(무릉소공원)_수량산출및자재집계_토공집계표_공종별수량산출(형곡롤러블레이드장)200602" xfId="3528" xr:uid="{00000000-0005-0000-0000-0000BF090000}"/>
    <cellStyle name="_자재집계표(무릉소공원)_수량산출및자재집계_토공집계표_대수촌-공종별수량산출(신라왕경숲)" xfId="3529" xr:uid="{00000000-0005-0000-0000-0000C0090000}"/>
    <cellStyle name="_자재집계표(무릉소공원)_자재집계표" xfId="3530" xr:uid="{00000000-0005-0000-0000-0000C1090000}"/>
    <cellStyle name="_자재집계표(무릉소공원)_자재집계표(아사어린이공원)" xfId="3531" xr:uid="{00000000-0005-0000-0000-0000C2090000}"/>
    <cellStyle name="_자재집계표(무릉소공원)_자재집계표(아사어린이공원)_공종별수량산출(경주축구공원-광장)" xfId="3532" xr:uid="{00000000-0005-0000-0000-0000C3090000}"/>
    <cellStyle name="_자재집계표(무릉소공원)_자재집계표(아사어린이공원)_공종별수량산출(상모제8어린이)" xfId="3533" xr:uid="{00000000-0005-0000-0000-0000C4090000}"/>
    <cellStyle name="_자재집계표(무릉소공원)_자재집계표(아사어린이공원)_공종별수량산출(상모제8어린이)_공종별수량산출(경주축구공원-광장)" xfId="3534" xr:uid="{00000000-0005-0000-0000-0000C5090000}"/>
    <cellStyle name="_자재집계표(무릉소공원)_자재집계표(아사어린이공원)_공종별수량산출(상모제8어린이)_공종별수량산출(형곡롤러블레이드장)200602" xfId="3535" xr:uid="{00000000-0005-0000-0000-0000C6090000}"/>
    <cellStyle name="_자재집계표(무릉소공원)_자재집계표(아사어린이공원)_공종별수량산출(상모제8어린이)_대수촌-공종별수량산출(신라왕경숲)" xfId="3536" xr:uid="{00000000-0005-0000-0000-0000C7090000}"/>
    <cellStyle name="_자재집계표(무릉소공원)_자재집계표(아사어린이공원)_공종별수량산출(형곡롤러블레이드장)200602" xfId="3537" xr:uid="{00000000-0005-0000-0000-0000C8090000}"/>
    <cellStyle name="_자재집계표(무릉소공원)_자재집계표(아사어린이공원)_대수촌-공종별수량산출(신라왕경숲)" xfId="3538" xr:uid="{00000000-0005-0000-0000-0000C9090000}"/>
    <cellStyle name="_자재집계표(무릉소공원)_자재집계표(아사어린이공원)_토공집계표" xfId="3539" xr:uid="{00000000-0005-0000-0000-0000CA090000}"/>
    <cellStyle name="_자재집계표(무릉소공원)_자재집계표(아사어린이공원)_토공집계표_공종별수량산출(경주축구공원-광장)" xfId="3540" xr:uid="{00000000-0005-0000-0000-0000CB090000}"/>
    <cellStyle name="_자재집계표(무릉소공원)_자재집계표(아사어린이공원)_토공집계표_공종별수량산출(형곡롤러블레이드장)200602" xfId="3541" xr:uid="{00000000-0005-0000-0000-0000CC090000}"/>
    <cellStyle name="_자재집계표(무릉소공원)_자재집계표(아사어린이공원)_토공집계표_대수촌-공종별수량산출(신라왕경숲)" xfId="3542" xr:uid="{00000000-0005-0000-0000-0000CD090000}"/>
    <cellStyle name="_자재집계표(무릉소공원)_자재집계표_공종별수량산출(경주축구공원-광장)" xfId="3543" xr:uid="{00000000-0005-0000-0000-0000CE090000}"/>
    <cellStyle name="_자재집계표(무릉소공원)_자재집계표_공종별수량산출(상모제8어린이)" xfId="3544" xr:uid="{00000000-0005-0000-0000-0000CF090000}"/>
    <cellStyle name="_자재집계표(무릉소공원)_자재집계표_공종별수량산출(상모제8어린이)_공종별수량산출(경주축구공원-광장)" xfId="3545" xr:uid="{00000000-0005-0000-0000-0000D0090000}"/>
    <cellStyle name="_자재집계표(무릉소공원)_자재집계표_공종별수량산출(상모제8어린이)_공종별수량산출(형곡롤러블레이드장)200602" xfId="3546" xr:uid="{00000000-0005-0000-0000-0000D1090000}"/>
    <cellStyle name="_자재집계표(무릉소공원)_자재집계표_공종별수량산출(상모제8어린이)_대수촌-공종별수량산출(신라왕경숲)" xfId="3547" xr:uid="{00000000-0005-0000-0000-0000D2090000}"/>
    <cellStyle name="_자재집계표(무릉소공원)_자재집계표_공종별수량산출(형곡롤러블레이드장)200602" xfId="3548" xr:uid="{00000000-0005-0000-0000-0000D3090000}"/>
    <cellStyle name="_자재집계표(무릉소공원)_자재집계표_대수촌-공종별수량산출(신라왕경숲)" xfId="3549" xr:uid="{00000000-0005-0000-0000-0000D4090000}"/>
    <cellStyle name="_자재집계표(무릉소공원)_자재집계표_토공집계표" xfId="3550" xr:uid="{00000000-0005-0000-0000-0000D5090000}"/>
    <cellStyle name="_자재집계표(무릉소공원)_자재집계표_토공집계표_공종별수량산출(경주축구공원-광장)" xfId="3551" xr:uid="{00000000-0005-0000-0000-0000D6090000}"/>
    <cellStyle name="_자재집계표(무릉소공원)_자재집계표_토공집계표_공종별수량산출(형곡롤러블레이드장)200602" xfId="3552" xr:uid="{00000000-0005-0000-0000-0000D7090000}"/>
    <cellStyle name="_자재집계표(무릉소공원)_자재집계표_토공집계표_대수촌-공종별수량산출(신라왕경숲)" xfId="3553" xr:uid="{00000000-0005-0000-0000-0000D8090000}"/>
    <cellStyle name="_자재집계표_공종별수량산출" xfId="3554" xr:uid="{00000000-0005-0000-0000-0000D9090000}"/>
    <cellStyle name="_자재집계표_공종별수량산출(게이트볼장주변시민공원)" xfId="3555" xr:uid="{00000000-0005-0000-0000-0000DA090000}"/>
    <cellStyle name="_자재집계표_공종별수량산출(게이트볼장주변시민공원)_공종별수량산출(경주축구공원-광장)" xfId="3556" xr:uid="{00000000-0005-0000-0000-0000DB090000}"/>
    <cellStyle name="_자재집계표_공종별수량산출(게이트볼장주변시민공원)_대수촌-공종별수량산출(신라왕경숲)" xfId="3557" xr:uid="{00000000-0005-0000-0000-0000DC090000}"/>
    <cellStyle name="_자재집계표_공종별수량산출(봉곡도서관)" xfId="3558" xr:uid="{00000000-0005-0000-0000-0000DD090000}"/>
    <cellStyle name="_자재집계표_공종별수량산출(봉곡도서관)_공종별수량산출(경주축구공원-광장)" xfId="3559" xr:uid="{00000000-0005-0000-0000-0000DE090000}"/>
    <cellStyle name="_자재집계표_공종별수량산출(봉곡도서관)_공종별수량산출(형곡롤러블레이드장)200602" xfId="3560" xr:uid="{00000000-0005-0000-0000-0000DF090000}"/>
    <cellStyle name="_자재집계표_공종별수량산출(봉곡도서관)_대수촌-공종별수량산출(신라왕경숲)" xfId="3561" xr:uid="{00000000-0005-0000-0000-0000E0090000}"/>
    <cellStyle name="_자재집계표_공종별수량산출(봉곡도서관)-2차분" xfId="3562" xr:uid="{00000000-0005-0000-0000-0000E1090000}"/>
    <cellStyle name="_자재집계표_공종별수량산출(봉곡도서관)-2차분_공종별수량산출(경주축구공원-광장)" xfId="3563" xr:uid="{00000000-0005-0000-0000-0000E2090000}"/>
    <cellStyle name="_자재집계표_공종별수량산출(봉곡도서관)-2차분_공종별수량산출(형곡롤러블레이드장)200602" xfId="3564" xr:uid="{00000000-0005-0000-0000-0000E3090000}"/>
    <cellStyle name="_자재집계표_공종별수량산출(봉곡도서관)-2차분_대수촌-공종별수량산출(신라왕경숲)" xfId="3565" xr:uid="{00000000-0005-0000-0000-0000E4090000}"/>
    <cellStyle name="_자재집계표_공종별수량산출(봉곡도서관)-총괄" xfId="3566" xr:uid="{00000000-0005-0000-0000-0000E5090000}"/>
    <cellStyle name="_자재집계표_공종별수량산출(봉곡도서관)-총괄_공종별수량산출(경주축구공원-광장)" xfId="3567" xr:uid="{00000000-0005-0000-0000-0000E6090000}"/>
    <cellStyle name="_자재집계표_공종별수량산출(봉곡도서관)-총괄_공종별수량산출(형곡롤러블레이드장)200602" xfId="3568" xr:uid="{00000000-0005-0000-0000-0000E7090000}"/>
    <cellStyle name="_자재집계표_공종별수량산출(봉곡도서관)-총괄_대수촌-공종별수량산출(신라왕경숲)" xfId="3569" xr:uid="{00000000-0005-0000-0000-0000E8090000}"/>
    <cellStyle name="_자재집계표_공종별수량산출(사동게이트볼장)" xfId="3570" xr:uid="{00000000-0005-0000-0000-0000E9090000}"/>
    <cellStyle name="_자재집계표_공종별수량산출(사동게이트볼장)_공종별수량산출(경주축구공원-광장)" xfId="3571" xr:uid="{00000000-0005-0000-0000-0000EA090000}"/>
    <cellStyle name="_자재집계표_공종별수량산출(사동게이트볼장)_대수촌-공종별수량산출(신라왕경숲)" xfId="3572" xr:uid="{00000000-0005-0000-0000-0000EB090000}"/>
    <cellStyle name="_자재집계표_공종별수량산출(신평1)" xfId="3573" xr:uid="{00000000-0005-0000-0000-0000EC090000}"/>
    <cellStyle name="_자재집계표_공종별수량산출(신평1)_공종별수량산출(경주축구공원-광장)" xfId="3574" xr:uid="{00000000-0005-0000-0000-0000ED090000}"/>
    <cellStyle name="_자재집계표_공종별수량산출(신평1)_공종별수량산출(상모제8어린이)" xfId="3575" xr:uid="{00000000-0005-0000-0000-0000EE090000}"/>
    <cellStyle name="_자재집계표_공종별수량산출(신평1)_공종별수량산출(상모제8어린이)_공종별수량산출(경주축구공원-광장)" xfId="3576" xr:uid="{00000000-0005-0000-0000-0000EF090000}"/>
    <cellStyle name="_자재집계표_공종별수량산출(신평1)_공종별수량산출(상모제8어린이)_공종별수량산출(형곡롤러블레이드장)200602" xfId="3577" xr:uid="{00000000-0005-0000-0000-0000F0090000}"/>
    <cellStyle name="_자재집계표_공종별수량산출(신평1)_공종별수량산출(상모제8어린이)_대수촌-공종별수량산출(신라왕경숲)" xfId="3578" xr:uid="{00000000-0005-0000-0000-0000F1090000}"/>
    <cellStyle name="_자재집계표_공종별수량산출(신평1)_공종별수량산출(형곡롤러블레이드장)200602" xfId="3579" xr:uid="{00000000-0005-0000-0000-0000F2090000}"/>
    <cellStyle name="_자재집계표_공종별수량산출(신평1)_대수촌-공종별수량산출(신라왕경숲)" xfId="3580" xr:uid="{00000000-0005-0000-0000-0000F3090000}"/>
    <cellStyle name="_자재집계표_공종별수량산출(신평1)_토공집계표" xfId="3581" xr:uid="{00000000-0005-0000-0000-0000F4090000}"/>
    <cellStyle name="_자재집계표_공종별수량산출(신평1)_토공집계표_공종별수량산출(경주축구공원-광장)" xfId="3582" xr:uid="{00000000-0005-0000-0000-0000F5090000}"/>
    <cellStyle name="_자재집계표_공종별수량산출(신평1)_토공집계표_공종별수량산출(형곡롤러블레이드장)200602" xfId="3583" xr:uid="{00000000-0005-0000-0000-0000F6090000}"/>
    <cellStyle name="_자재집계표_공종별수량산출(신평1)_토공집계표_대수촌-공종별수량산출(신라왕경숲)" xfId="3584" xr:uid="{00000000-0005-0000-0000-0000F7090000}"/>
    <cellStyle name="_자재집계표_공종별수량산출(신평1동주민쉼터)" xfId="3585" xr:uid="{00000000-0005-0000-0000-0000F8090000}"/>
    <cellStyle name="_자재집계표_공종별수량산출(신평1동주민쉼터)_공종별수량산출(경주축구공원-광장)" xfId="3586" xr:uid="{00000000-0005-0000-0000-0000F9090000}"/>
    <cellStyle name="_자재집계표_공종별수량산출(신평1동주민쉼터)_공종별수량산출(형곡롤러블레이드장)200602" xfId="3587" xr:uid="{00000000-0005-0000-0000-0000FA090000}"/>
    <cellStyle name="_자재집계표_공종별수량산출(신평1동주민쉼터)_대수촌-공종별수량산출(신라왕경숲)" xfId="3588" xr:uid="{00000000-0005-0000-0000-0000FB090000}"/>
    <cellStyle name="_자재집계표_공종별수량산출(어린이공원 리모델링공사)-수정" xfId="3589" xr:uid="{00000000-0005-0000-0000-0000FC090000}"/>
    <cellStyle name="_자재집계표_공종별수량산출(어린이공원 리모델링공사)-수정_공종별수량산출(경주축구공원-광장)" xfId="3590" xr:uid="{00000000-0005-0000-0000-0000FD090000}"/>
    <cellStyle name="_자재집계표_공종별수량산출(어린이공원 리모델링공사)-수정_대수촌-공종별수량산출(신라왕경숲)" xfId="3591" xr:uid="{00000000-0005-0000-0000-0000FE090000}"/>
    <cellStyle name="_자재집계표_공종별수량산출(오태)" xfId="3592" xr:uid="{00000000-0005-0000-0000-0000FF090000}"/>
    <cellStyle name="_자재집계표_공종별수량산출(오태).xls" xfId="3593" xr:uid="{00000000-0005-0000-0000-0000000A0000}"/>
    <cellStyle name="_자재집계표_공종별수량산출(오태).xls_공종별수량산출(경주축구공원-광장)" xfId="3594" xr:uid="{00000000-0005-0000-0000-0000010A0000}"/>
    <cellStyle name="_자재집계표_공종별수량산출(오태).xls_공종별수량산출(상모제8어린이)" xfId="3595" xr:uid="{00000000-0005-0000-0000-0000020A0000}"/>
    <cellStyle name="_자재집계표_공종별수량산출(오태).xls_공종별수량산출(상모제8어린이)_공종별수량산출(경주축구공원-광장)" xfId="3596" xr:uid="{00000000-0005-0000-0000-0000030A0000}"/>
    <cellStyle name="_자재집계표_공종별수량산출(오태).xls_공종별수량산출(상모제8어린이)_공종별수량산출(형곡롤러블레이드장)200602" xfId="3597" xr:uid="{00000000-0005-0000-0000-0000040A0000}"/>
    <cellStyle name="_자재집계표_공종별수량산출(오태).xls_공종별수량산출(상모제8어린이)_대수촌-공종별수량산출(신라왕경숲)" xfId="3598" xr:uid="{00000000-0005-0000-0000-0000050A0000}"/>
    <cellStyle name="_자재집계표_공종별수량산출(오태).xls_공종별수량산출(형곡롤러블레이드장)200602" xfId="3599" xr:uid="{00000000-0005-0000-0000-0000060A0000}"/>
    <cellStyle name="_자재집계표_공종별수량산출(오태).xls_대수촌-공종별수량산출(신라왕경숲)" xfId="3600" xr:uid="{00000000-0005-0000-0000-0000070A0000}"/>
    <cellStyle name="_자재집계표_공종별수량산출(오태).xls_토공집계표" xfId="3601" xr:uid="{00000000-0005-0000-0000-0000080A0000}"/>
    <cellStyle name="_자재집계표_공종별수량산출(오태).xls_토공집계표_공종별수량산출(경주축구공원-광장)" xfId="3602" xr:uid="{00000000-0005-0000-0000-0000090A0000}"/>
    <cellStyle name="_자재집계표_공종별수량산출(오태).xls_토공집계표_공종별수량산출(형곡롤러블레이드장)200602" xfId="3603" xr:uid="{00000000-0005-0000-0000-00000A0A0000}"/>
    <cellStyle name="_자재집계표_공종별수량산출(오태).xls_토공집계표_대수촌-공종별수량산출(신라왕경숲)" xfId="3604" xr:uid="{00000000-0005-0000-0000-00000B0A0000}"/>
    <cellStyle name="_자재집계표_공종별수량산출(오태)_공종별수량산출(경주축구공원-광장)" xfId="3605" xr:uid="{00000000-0005-0000-0000-00000C0A0000}"/>
    <cellStyle name="_자재집계표_공종별수량산출(오태)_공종별수량산출(상모제8어린이)" xfId="3606" xr:uid="{00000000-0005-0000-0000-00000D0A0000}"/>
    <cellStyle name="_자재집계표_공종별수량산출(오태)_공종별수량산출(상모제8어린이)_공종별수량산출(경주축구공원-광장)" xfId="3607" xr:uid="{00000000-0005-0000-0000-00000E0A0000}"/>
    <cellStyle name="_자재집계표_공종별수량산출(오태)_공종별수량산출(상모제8어린이)_공종별수량산출(형곡롤러블레이드장)200602" xfId="3608" xr:uid="{00000000-0005-0000-0000-00000F0A0000}"/>
    <cellStyle name="_자재집계표_공종별수량산출(오태)_공종별수량산출(상모제8어린이)_대수촌-공종별수량산출(신라왕경숲)" xfId="3609" xr:uid="{00000000-0005-0000-0000-0000100A0000}"/>
    <cellStyle name="_자재집계표_공종별수량산출(오태)_공종별수량산출(형곡롤러블레이드장)200602" xfId="3610" xr:uid="{00000000-0005-0000-0000-0000110A0000}"/>
    <cellStyle name="_자재집계표_공종별수량산출(오태)_대수촌-공종별수량산출(신라왕경숲)" xfId="3611" xr:uid="{00000000-0005-0000-0000-0000120A0000}"/>
    <cellStyle name="_자재집계표_공종별수량산출(오태)_토공집계표" xfId="3612" xr:uid="{00000000-0005-0000-0000-0000130A0000}"/>
    <cellStyle name="_자재집계표_공종별수량산출(오태)_토공집계표_공종별수량산출(경주축구공원-광장)" xfId="3613" xr:uid="{00000000-0005-0000-0000-0000140A0000}"/>
    <cellStyle name="_자재집계표_공종별수량산출(오태)_토공집계표_공종별수량산출(형곡롤러블레이드장)200602" xfId="3614" xr:uid="{00000000-0005-0000-0000-0000150A0000}"/>
    <cellStyle name="_자재집계표_공종별수량산출(오태)_토공집계표_대수촌-공종별수량산출(신라왕경숲)" xfId="3615" xr:uid="{00000000-0005-0000-0000-0000160A0000}"/>
    <cellStyle name="_자재집계표_공종별수량산출(오태제1어린이)" xfId="3616" xr:uid="{00000000-0005-0000-0000-0000170A0000}"/>
    <cellStyle name="_자재집계표_공종별수량산출(오태제1어린이)_공종별수량산출(경주축구공원-광장)" xfId="3617" xr:uid="{00000000-0005-0000-0000-0000180A0000}"/>
    <cellStyle name="_자재집계표_공종별수량산출(오태제1어린이)_대수촌-공종별수량산출(신라왕경숲)" xfId="3618" xr:uid="{00000000-0005-0000-0000-0000190A0000}"/>
    <cellStyle name="_자재집계표_공종별수량산출(왕산기념공원)-총괄분" xfId="3619" xr:uid="{00000000-0005-0000-0000-00001A0A0000}"/>
    <cellStyle name="_자재집계표_공종별수량산출(왕산기념공원)-총괄분_공종별수량산출(경주축구공원-광장)" xfId="3620" xr:uid="{00000000-0005-0000-0000-00001B0A0000}"/>
    <cellStyle name="_자재집계표_공종별수량산출(왕산기념공원)-총괄분_공종별수량산출(형곡롤러블레이드장)200602" xfId="3621" xr:uid="{00000000-0005-0000-0000-00001C0A0000}"/>
    <cellStyle name="_자재집계표_공종별수량산출(왕산기념공원)-총괄분_대수촌-공종별수량산출(신라왕경숲)" xfId="3622" xr:uid="{00000000-0005-0000-0000-00001D0A0000}"/>
    <cellStyle name="_자재집계표_공종별수량산출(형곡롤러블레이드장)" xfId="3623" xr:uid="{00000000-0005-0000-0000-00001E0A0000}"/>
    <cellStyle name="_자재집계표_공종별수량산출(형곡롤러블레이드장)-수정" xfId="3624" xr:uid="{00000000-0005-0000-0000-00001F0A0000}"/>
    <cellStyle name="_자재집계표_공종별수량산출(확장공사)" xfId="3625" xr:uid="{00000000-0005-0000-0000-0000200A0000}"/>
    <cellStyle name="_자재집계표_공종별수량산출(확장공사)_공종별수량산출(경주축구공원-광장)" xfId="3626" xr:uid="{00000000-0005-0000-0000-0000210A0000}"/>
    <cellStyle name="_자재집계표_공종별수량산출(확장공사)_공종별수량산출(상모제8어린이)" xfId="3627" xr:uid="{00000000-0005-0000-0000-0000220A0000}"/>
    <cellStyle name="_자재집계표_공종별수량산출(확장공사)_공종별수량산출(상모제8어린이)_공종별수량산출(경주축구공원-광장)" xfId="3628" xr:uid="{00000000-0005-0000-0000-0000230A0000}"/>
    <cellStyle name="_자재집계표_공종별수량산출(확장공사)_공종별수량산출(상모제8어린이)_공종별수량산출(형곡롤러블레이드장)200602" xfId="3629" xr:uid="{00000000-0005-0000-0000-0000240A0000}"/>
    <cellStyle name="_자재집계표_공종별수량산출(확장공사)_공종별수량산출(상모제8어린이)_대수촌-공종별수량산출(신라왕경숲)" xfId="3630" xr:uid="{00000000-0005-0000-0000-0000250A0000}"/>
    <cellStyle name="_자재집계표_공종별수량산출(확장공사)_공종별수량산출(형곡롤러블레이드장)200602" xfId="3631" xr:uid="{00000000-0005-0000-0000-0000260A0000}"/>
    <cellStyle name="_자재집계표_공종별수량산출(확장공사)_대수촌-공종별수량산출(신라왕경숲)" xfId="3632" xr:uid="{00000000-0005-0000-0000-0000270A0000}"/>
    <cellStyle name="_자재집계표_공종별수량산출(확장공사)_토공집계표" xfId="3633" xr:uid="{00000000-0005-0000-0000-0000280A0000}"/>
    <cellStyle name="_자재집계표_공종별수량산출(확장공사)_토공집계표_공종별수량산출(경주축구공원-광장)" xfId="3634" xr:uid="{00000000-0005-0000-0000-0000290A0000}"/>
    <cellStyle name="_자재집계표_공종별수량산출(확장공사)_토공집계표_공종별수량산출(형곡롤러블레이드장)200602" xfId="3635" xr:uid="{00000000-0005-0000-0000-00002A0A0000}"/>
    <cellStyle name="_자재집계표_공종별수량산출(확장공사)_토공집계표_대수촌-공종별수량산출(신라왕경숲)" xfId="3636" xr:uid="{00000000-0005-0000-0000-00002B0A0000}"/>
    <cellStyle name="_자재집계표_공종별수량산출(확장공사x).xls" xfId="3637" xr:uid="{00000000-0005-0000-0000-00002C0A0000}"/>
    <cellStyle name="_자재집계표_공종별수량산출(확장공사x).xls_공종별수량산출(경주축구공원-광장)" xfId="3638" xr:uid="{00000000-0005-0000-0000-00002D0A0000}"/>
    <cellStyle name="_자재집계표_공종별수량산출(확장공사x).xls_공종별수량산출(상모제8어린이)" xfId="3639" xr:uid="{00000000-0005-0000-0000-00002E0A0000}"/>
    <cellStyle name="_자재집계표_공종별수량산출(확장공사x).xls_공종별수량산출(상모제8어린이)_공종별수량산출(경주축구공원-광장)" xfId="3640" xr:uid="{00000000-0005-0000-0000-00002F0A0000}"/>
    <cellStyle name="_자재집계표_공종별수량산출(확장공사x).xls_공종별수량산출(상모제8어린이)_공종별수량산출(형곡롤러블레이드장)200602" xfId="3641" xr:uid="{00000000-0005-0000-0000-0000300A0000}"/>
    <cellStyle name="_자재집계표_공종별수량산출(확장공사x).xls_공종별수량산출(상모제8어린이)_대수촌-공종별수량산출(신라왕경숲)" xfId="3642" xr:uid="{00000000-0005-0000-0000-0000310A0000}"/>
    <cellStyle name="_자재집계표_공종별수량산출(확장공사x).xls_공종별수량산출(형곡롤러블레이드장)200602" xfId="3643" xr:uid="{00000000-0005-0000-0000-0000320A0000}"/>
    <cellStyle name="_자재집계표_공종별수량산출(확장공사x).xls_대수촌-공종별수량산출(신라왕경숲)" xfId="3644" xr:uid="{00000000-0005-0000-0000-0000330A0000}"/>
    <cellStyle name="_자재집계표_공종별수량산출(확장공사x).xls_토공집계표" xfId="3645" xr:uid="{00000000-0005-0000-0000-0000340A0000}"/>
    <cellStyle name="_자재집계표_공종별수량산출(확장공사x).xls_토공집계표_공종별수량산출(경주축구공원-광장)" xfId="3646" xr:uid="{00000000-0005-0000-0000-0000350A0000}"/>
    <cellStyle name="_자재집계표_공종별수량산출(확장공사x).xls_토공집계표_공종별수량산출(형곡롤러블레이드장)200602" xfId="3647" xr:uid="{00000000-0005-0000-0000-0000360A0000}"/>
    <cellStyle name="_자재집계표_공종별수량산출(확장공사x).xls_토공집계표_대수촌-공종별수량산출(신라왕경숲)" xfId="3648" xr:uid="{00000000-0005-0000-0000-0000370A0000}"/>
    <cellStyle name="_자재집계표_공종별수량산출(황금수도시설주변)-2차분" xfId="3649" xr:uid="{00000000-0005-0000-0000-0000380A0000}"/>
    <cellStyle name="_자재집계표_공종별수량산출(황금수도시설주변)-2차분_공종별수량산출(경주축구공원-광장)" xfId="3650" xr:uid="{00000000-0005-0000-0000-0000390A0000}"/>
    <cellStyle name="_자재집계표_공종별수량산출(황금수도시설주변)-2차분_공종별수량산출(형곡롤러블레이드장)200602" xfId="3651" xr:uid="{00000000-0005-0000-0000-00003A0A0000}"/>
    <cellStyle name="_자재집계표_공종별수량산출(황금수도시설주변)-2차분_대수촌-공종별수량산출(신라왕경숲)" xfId="3652" xr:uid="{00000000-0005-0000-0000-00003B0A0000}"/>
    <cellStyle name="_자재집계표_공종별수량산출(황금수도시설주변)-총괄분" xfId="3653" xr:uid="{00000000-0005-0000-0000-00003C0A0000}"/>
    <cellStyle name="_자재집계표_공종별수량산출(황금수도시설주변)-총괄분_공종별수량산출(경주축구공원-광장)" xfId="3654" xr:uid="{00000000-0005-0000-0000-00003D0A0000}"/>
    <cellStyle name="_자재집계표_공종별수량산출(황금수도시설주변)-총괄분_공종별수량산출(형곡롤러블레이드장)200602" xfId="3655" xr:uid="{00000000-0005-0000-0000-00003E0A0000}"/>
    <cellStyle name="_자재집계표_공종별수량산출(황금수도시설주변)-총괄분_대수촌-공종별수량산출(신라왕경숲)" xfId="3656" xr:uid="{00000000-0005-0000-0000-00003F0A0000}"/>
    <cellStyle name="_자재집계표_공종별수량산출_공종별수량산출(경주축구공원-광장)" xfId="3657" xr:uid="{00000000-0005-0000-0000-0000400A0000}"/>
    <cellStyle name="_자재집계표_공종별수량산출_공종별수량산출(상모제8어린이)" xfId="3658" xr:uid="{00000000-0005-0000-0000-0000410A0000}"/>
    <cellStyle name="_자재집계표_공종별수량산출_공종별수량산출(상모제8어린이)_공종별수량산출(경주축구공원-광장)" xfId="3659" xr:uid="{00000000-0005-0000-0000-0000420A0000}"/>
    <cellStyle name="_자재집계표_공종별수량산출_공종별수량산출(상모제8어린이)_공종별수량산출(형곡롤러블레이드장)200602" xfId="3660" xr:uid="{00000000-0005-0000-0000-0000430A0000}"/>
    <cellStyle name="_자재집계표_공종별수량산출_공종별수량산출(상모제8어린이)_대수촌-공종별수량산출(신라왕경숲)" xfId="3661" xr:uid="{00000000-0005-0000-0000-0000440A0000}"/>
    <cellStyle name="_자재집계표_공종별수량산출_공종별수량산출(형곡롤러블레이드장)200602" xfId="3662" xr:uid="{00000000-0005-0000-0000-0000450A0000}"/>
    <cellStyle name="_자재집계표_공종별수량산출_대수촌-공종별수량산출(신라왕경숲)" xfId="3663" xr:uid="{00000000-0005-0000-0000-0000460A0000}"/>
    <cellStyle name="_자재집계표_공종별수량산출_토공집계표" xfId="3664" xr:uid="{00000000-0005-0000-0000-0000470A0000}"/>
    <cellStyle name="_자재집계표_공종별수량산출_토공집계표_공종별수량산출(경주축구공원-광장)" xfId="3665" xr:uid="{00000000-0005-0000-0000-0000480A0000}"/>
    <cellStyle name="_자재집계표_공종별수량산출_토공집계표_공종별수량산출(형곡롤러블레이드장)200602" xfId="3666" xr:uid="{00000000-0005-0000-0000-0000490A0000}"/>
    <cellStyle name="_자재집계표_공종별수량산출_토공집계표_대수촌-공종별수량산출(신라왕경숲)" xfId="3667" xr:uid="{00000000-0005-0000-0000-00004A0A0000}"/>
    <cellStyle name="_자재집계표_수량산출및자재집계" xfId="3668" xr:uid="{00000000-0005-0000-0000-00004B0A0000}"/>
    <cellStyle name="_자재집계표_수량산출및자재집계_공종별수량산출(경주축구공원-광장)" xfId="3669" xr:uid="{00000000-0005-0000-0000-00004C0A0000}"/>
    <cellStyle name="_자재집계표_수량산출및자재집계_공종별수량산출(상모제8어린이)" xfId="3670" xr:uid="{00000000-0005-0000-0000-00004D0A0000}"/>
    <cellStyle name="_자재집계표_수량산출및자재집계_공종별수량산출(상모제8어린이)_공종별수량산출(경주축구공원-광장)" xfId="3671" xr:uid="{00000000-0005-0000-0000-00004E0A0000}"/>
    <cellStyle name="_자재집계표_수량산출및자재집계_공종별수량산출(상모제8어린이)_공종별수량산출(형곡롤러블레이드장)200602" xfId="3672" xr:uid="{00000000-0005-0000-0000-00004F0A0000}"/>
    <cellStyle name="_자재집계표_수량산출및자재집계_공종별수량산출(상모제8어린이)_대수촌-공종별수량산출(신라왕경숲)" xfId="3673" xr:uid="{00000000-0005-0000-0000-0000500A0000}"/>
    <cellStyle name="_자재집계표_수량산출및자재집계_공종별수량산출(형곡롤러블레이드장)200602" xfId="3674" xr:uid="{00000000-0005-0000-0000-0000510A0000}"/>
    <cellStyle name="_자재집계표_수량산출및자재집계_대수촌-공종별수량산출(신라왕경숲)" xfId="3675" xr:uid="{00000000-0005-0000-0000-0000520A0000}"/>
    <cellStyle name="_자재집계표_수량산출및자재집계_토공집계표" xfId="3676" xr:uid="{00000000-0005-0000-0000-0000530A0000}"/>
    <cellStyle name="_자재집계표_수량산출및자재집계_토공집계표_공종별수량산출(경주축구공원-광장)" xfId="3677" xr:uid="{00000000-0005-0000-0000-0000540A0000}"/>
    <cellStyle name="_자재집계표_수량산출및자재집계_토공집계표_공종별수량산출(형곡롤러블레이드장)200602" xfId="3678" xr:uid="{00000000-0005-0000-0000-0000550A0000}"/>
    <cellStyle name="_자재집계표_수량산출및자재집계_토공집계표_대수촌-공종별수량산출(신라왕경숲)" xfId="3679" xr:uid="{00000000-0005-0000-0000-0000560A0000}"/>
    <cellStyle name="_자재집계표_자재집계표" xfId="3680" xr:uid="{00000000-0005-0000-0000-0000570A0000}"/>
    <cellStyle name="_자재집계표_자재집계표(아사어린이공원)" xfId="3681" xr:uid="{00000000-0005-0000-0000-0000580A0000}"/>
    <cellStyle name="_자재집계표_자재집계표(아사어린이공원)_공종별수량산출(경주축구공원-광장)" xfId="3682" xr:uid="{00000000-0005-0000-0000-0000590A0000}"/>
    <cellStyle name="_자재집계표_자재집계표(아사어린이공원)_공종별수량산출(상모제8어린이)" xfId="3683" xr:uid="{00000000-0005-0000-0000-00005A0A0000}"/>
    <cellStyle name="_자재집계표_자재집계표(아사어린이공원)_공종별수량산출(상모제8어린이)_공종별수량산출(경주축구공원-광장)" xfId="3684" xr:uid="{00000000-0005-0000-0000-00005B0A0000}"/>
    <cellStyle name="_자재집계표_자재집계표(아사어린이공원)_공종별수량산출(상모제8어린이)_공종별수량산출(형곡롤러블레이드장)200602" xfId="3685" xr:uid="{00000000-0005-0000-0000-00005C0A0000}"/>
    <cellStyle name="_자재집계표_자재집계표(아사어린이공원)_공종별수량산출(상모제8어린이)_대수촌-공종별수량산출(신라왕경숲)" xfId="3686" xr:uid="{00000000-0005-0000-0000-00005D0A0000}"/>
    <cellStyle name="_자재집계표_자재집계표(아사어린이공원)_공종별수량산출(형곡롤러블레이드장)200602" xfId="3687" xr:uid="{00000000-0005-0000-0000-00005E0A0000}"/>
    <cellStyle name="_자재집계표_자재집계표(아사어린이공원)_대수촌-공종별수량산출(신라왕경숲)" xfId="3688" xr:uid="{00000000-0005-0000-0000-00005F0A0000}"/>
    <cellStyle name="_자재집계표_자재집계표(아사어린이공원)_토공집계표" xfId="3689" xr:uid="{00000000-0005-0000-0000-0000600A0000}"/>
    <cellStyle name="_자재집계표_자재집계표(아사어린이공원)_토공집계표_공종별수량산출(경주축구공원-광장)" xfId="3690" xr:uid="{00000000-0005-0000-0000-0000610A0000}"/>
    <cellStyle name="_자재집계표_자재집계표(아사어린이공원)_토공집계표_공종별수량산출(형곡롤러블레이드장)200602" xfId="3691" xr:uid="{00000000-0005-0000-0000-0000620A0000}"/>
    <cellStyle name="_자재집계표_자재집계표(아사어린이공원)_토공집계표_대수촌-공종별수량산출(신라왕경숲)" xfId="3692" xr:uid="{00000000-0005-0000-0000-0000630A0000}"/>
    <cellStyle name="_자재집계표_자재집계표_공종별수량산출(경주축구공원-광장)" xfId="3693" xr:uid="{00000000-0005-0000-0000-0000640A0000}"/>
    <cellStyle name="_자재집계표_자재집계표_공종별수량산출(상모제8어린이)" xfId="3694" xr:uid="{00000000-0005-0000-0000-0000650A0000}"/>
    <cellStyle name="_자재집계표_자재집계표_공종별수량산출(상모제8어린이)_공종별수량산출(경주축구공원-광장)" xfId="3695" xr:uid="{00000000-0005-0000-0000-0000660A0000}"/>
    <cellStyle name="_자재집계표_자재집계표_공종별수량산출(상모제8어린이)_공종별수량산출(형곡롤러블레이드장)200602" xfId="3696" xr:uid="{00000000-0005-0000-0000-0000670A0000}"/>
    <cellStyle name="_자재집계표_자재집계표_공종별수량산출(상모제8어린이)_대수촌-공종별수량산출(신라왕경숲)" xfId="3697" xr:uid="{00000000-0005-0000-0000-0000680A0000}"/>
    <cellStyle name="_자재집계표_자재집계표_공종별수량산출(형곡롤러블레이드장)200602" xfId="3698" xr:uid="{00000000-0005-0000-0000-0000690A0000}"/>
    <cellStyle name="_자재집계표_자재집계표_대수촌-공종별수량산출(신라왕경숲)" xfId="3699" xr:uid="{00000000-0005-0000-0000-00006A0A0000}"/>
    <cellStyle name="_자재집계표_자재집계표_토공집계표" xfId="3700" xr:uid="{00000000-0005-0000-0000-00006B0A0000}"/>
    <cellStyle name="_자재집계표_자재집계표_토공집계표_공종별수량산출(경주축구공원-광장)" xfId="3701" xr:uid="{00000000-0005-0000-0000-00006C0A0000}"/>
    <cellStyle name="_자재집계표_자재집계표_토공집계표_공종별수량산출(형곡롤러블레이드장)200602" xfId="3702" xr:uid="{00000000-0005-0000-0000-00006D0A0000}"/>
    <cellStyle name="_자재집계표_자재집계표_토공집계표_대수촌-공종별수량산출(신라왕경숲)" xfId="3703" xr:uid="{00000000-0005-0000-0000-00006E0A0000}"/>
    <cellStyle name="_장비" xfId="3704" xr:uid="{00000000-0005-0000-0000-00006F0A0000}"/>
    <cellStyle name="_장성초등학교" xfId="1249" xr:uid="{00000000-0005-0000-0000-0000700A0000}"/>
    <cellStyle name="_저수지공원화사업" xfId="3705" xr:uid="{00000000-0005-0000-0000-0000710A0000}"/>
    <cellStyle name="_적격(화산) " xfId="1250" xr:uid="{00000000-0005-0000-0000-0000720A0000}"/>
    <cellStyle name="_적격(화산) _00.실행예산(결재)" xfId="1251" xr:uid="{00000000-0005-0000-0000-0000730A0000}"/>
    <cellStyle name="_적격(화산) _07.복수리슈빌 미장" xfId="1252" xr:uid="{00000000-0005-0000-0000-0000740A0000}"/>
    <cellStyle name="_적격(화산) _Book1" xfId="1253" xr:uid="{00000000-0005-0000-0000-0000750A0000}"/>
    <cellStyle name="_적격(화산) _Book1_00.실행예산(결재)" xfId="1254" xr:uid="{00000000-0005-0000-0000-0000760A0000}"/>
    <cellStyle name="_적격(화산) _Book1_07.복수리슈빌 미장" xfId="1255" xr:uid="{00000000-0005-0000-0000-0000770A0000}"/>
    <cellStyle name="_적격(화산) _Book1_견적용내역" xfId="1256" xr:uid="{00000000-0005-0000-0000-0000780A0000}"/>
    <cellStyle name="_적격(화산) _Book1_견적용내역(도급비교)" xfId="1257" xr:uid="{00000000-0005-0000-0000-0000790A0000}"/>
    <cellStyle name="_적격(화산) _Book1_견적용내역(도급비교)_관저리슈빌최종실행1" xfId="1258" xr:uid="{00000000-0005-0000-0000-00007A0A0000}"/>
    <cellStyle name="_적격(화산) _Book1_견적용내역(도급비교)_관저리슈빌최종실행1_관저리슈빌최종실행1" xfId="1259" xr:uid="{00000000-0005-0000-0000-00007B0A0000}"/>
    <cellStyle name="_적격(화산) _Book1_견적용내역_관저리슈빌최종실행1" xfId="1260" xr:uid="{00000000-0005-0000-0000-00007C0A0000}"/>
    <cellStyle name="_적격(화산) _Book1_견적용내역_관저리슈빌최종실행1_관저리슈빌최종실행1" xfId="1261" xr:uid="{00000000-0005-0000-0000-00007D0A0000}"/>
    <cellStyle name="_적격(화산) _Book1_관저리슈빌최종실행(1224)" xfId="1262" xr:uid="{00000000-0005-0000-0000-00007E0A0000}"/>
    <cellStyle name="_적격(화산) _Book1_관저리슈빌최종실행(1224)_관저리슈빌최종실행1" xfId="1263" xr:uid="{00000000-0005-0000-0000-00007F0A0000}"/>
    <cellStyle name="_적격(화산) _Book1_관저리슈빌최종실행(1224)_관저리슈빌최종실행1_관저리슈빌최종실행1" xfId="1264" xr:uid="{00000000-0005-0000-0000-0000800A0000}"/>
    <cellStyle name="_적격(화산) _Book1_관저리슈빌최종실행1" xfId="1265" xr:uid="{00000000-0005-0000-0000-0000810A0000}"/>
    <cellStyle name="_적격(화산) _Book1_노은14BL 최종내역서(04.10.05)" xfId="1266" xr:uid="{00000000-0005-0000-0000-0000820A0000}"/>
    <cellStyle name="_적격(화산) _Book1_노은14BL 최종내역서(04.10.05)_복사본 13블럭내역(최종04.10.05)" xfId="1267" xr:uid="{00000000-0005-0000-0000-0000830A0000}"/>
    <cellStyle name="_적격(화산) _Book1_노은14BL 최종내역서(04.6.18)" xfId="1268" xr:uid="{00000000-0005-0000-0000-0000840A0000}"/>
    <cellStyle name="_적격(화산) _Book1_노은14BL 최종내역서(04.6.18)_노은14BL 최종내역서(04.10.05)" xfId="1269" xr:uid="{00000000-0005-0000-0000-0000850A0000}"/>
    <cellStyle name="_적격(화산) _Book1_노은14BL 최종내역서(04.6.18)_노은14BL 최종내역서(04.10.05)_복사본 13블럭내역(최종04.10.05)" xfId="1270" xr:uid="{00000000-0005-0000-0000-0000860A0000}"/>
    <cellStyle name="_적격(화산) _Book1_노은14BL 최종내역서(04.6.18)_노은2지구 13블럭내역(최종04.10.05)" xfId="1271" xr:uid="{00000000-0005-0000-0000-0000870A0000}"/>
    <cellStyle name="_적격(화산) _Book1_노은14BL 최종내역서(04.6.18)_청주비하내역(04.09.16)" xfId="1272" xr:uid="{00000000-0005-0000-0000-0000880A0000}"/>
    <cellStyle name="_적격(화산) _Book1_노은14BL 최종내역서(04.6.24)" xfId="1273" xr:uid="{00000000-0005-0000-0000-0000890A0000}"/>
    <cellStyle name="_적격(화산) _Book1_노은14BL 최종내역서(04.6.24)_검토" xfId="1274" xr:uid="{00000000-0005-0000-0000-00008A0A0000}"/>
    <cellStyle name="_적격(화산) _Book1_노은14BL 최종내역서(04.6.24)_검토_복사본 13블럭내역(최종04.10.05)" xfId="1275" xr:uid="{00000000-0005-0000-0000-00008B0A0000}"/>
    <cellStyle name="_적격(화산) _Book1_노은14BL 최종내역서(04.6.24)_검토1" xfId="1276" xr:uid="{00000000-0005-0000-0000-00008C0A0000}"/>
    <cellStyle name="_적격(화산) _Book1_노은14BL 최종내역서(04.6.24)_검토1_복사본 13블럭내역(최종04.10.05)" xfId="1277" xr:uid="{00000000-0005-0000-0000-00008D0A0000}"/>
    <cellStyle name="_적격(화산) _Book1_노은14BL 최종내역서(04.6.24)_검토2" xfId="1278" xr:uid="{00000000-0005-0000-0000-00008E0A0000}"/>
    <cellStyle name="_적격(화산) _Book1_노은14BL 최종내역서(04.6.24)_검토2_복사본 13블럭내역(최종04.10.05)" xfId="1279" xr:uid="{00000000-0005-0000-0000-00008F0A0000}"/>
    <cellStyle name="_적격(화산) _Book1_노은14BL 최종내역서(04.6.24)_복사본 13블럭내역(최종04.10.05)" xfId="1280" xr:uid="{00000000-0005-0000-0000-0000900A0000}"/>
    <cellStyle name="_적격(화산) _Book1_노은2지구 13블럭내역(최종04.10.05)" xfId="1281" xr:uid="{00000000-0005-0000-0000-0000910A0000}"/>
    <cellStyle name="_적격(화산) _Book1_동백리슈빌 최종내역서(단가참고)" xfId="1282" xr:uid="{00000000-0005-0000-0000-0000920A0000}"/>
    <cellStyle name="_적격(화산) _Book1_동백리슈빌 최종내역서(단가참고)_복사본 13블럭내역(최종04.10.05)" xfId="1283" xr:uid="{00000000-0005-0000-0000-0000930A0000}"/>
    <cellStyle name="_적격(화산) _Book1_동백리슈빌 확정내역서(2004.02.10)" xfId="1284" xr:uid="{00000000-0005-0000-0000-0000940A0000}"/>
    <cellStyle name="_적격(화산) _Book1_리슈빌 공사별 비교(전체현장)" xfId="1285" xr:uid="{00000000-0005-0000-0000-0000950A0000}"/>
    <cellStyle name="_적격(화산) _Book1_리슈빌 공사별 비교(전체현장)_복사본 13블럭내역(최종04.10.05)" xfId="1286" xr:uid="{00000000-0005-0000-0000-0000960A0000}"/>
    <cellStyle name="_적격(화산) _Book1_삼익비교실행" xfId="1287" xr:uid="{00000000-0005-0000-0000-0000970A0000}"/>
    <cellStyle name="_적격(화산) _Book1_삼익비교실행_00.실행예산(결재)" xfId="1288" xr:uid="{00000000-0005-0000-0000-0000980A0000}"/>
    <cellStyle name="_적격(화산) _Book1_삼익비교실행_07.복수리슈빌 미장" xfId="1289" xr:uid="{00000000-0005-0000-0000-0000990A0000}"/>
    <cellStyle name="_적격(화산) _Book1_삼익비교실행_견적용내역" xfId="1290" xr:uid="{00000000-0005-0000-0000-00009A0A0000}"/>
    <cellStyle name="_적격(화산) _Book1_삼익비교실행_견적용내역(도급비교)" xfId="1291" xr:uid="{00000000-0005-0000-0000-00009B0A0000}"/>
    <cellStyle name="_적격(화산) _Book1_삼익비교실행_견적용내역(도급비교)_관저리슈빌최종실행1" xfId="1292" xr:uid="{00000000-0005-0000-0000-00009C0A0000}"/>
    <cellStyle name="_적격(화산) _Book1_삼익비교실행_견적용내역(도급비교)_관저리슈빌최종실행1_관저리슈빌최종실행1" xfId="1293" xr:uid="{00000000-0005-0000-0000-00009D0A0000}"/>
    <cellStyle name="_적격(화산) _Book1_삼익비교실행_견적용내역_관저리슈빌최종실행1" xfId="1294" xr:uid="{00000000-0005-0000-0000-00009E0A0000}"/>
    <cellStyle name="_적격(화산) _Book1_삼익비교실행_견적용내역_관저리슈빌최종실행1_관저리슈빌최종실행1" xfId="1295" xr:uid="{00000000-0005-0000-0000-00009F0A0000}"/>
    <cellStyle name="_적격(화산) _Book1_삼익비교실행_관저리슈빌최종실행(1224)" xfId="1296" xr:uid="{00000000-0005-0000-0000-0000A00A0000}"/>
    <cellStyle name="_적격(화산) _Book1_삼익비교실행_관저리슈빌최종실행(1224)_관저리슈빌최종실행1" xfId="1297" xr:uid="{00000000-0005-0000-0000-0000A10A0000}"/>
    <cellStyle name="_적격(화산) _Book1_삼익비교실행_관저리슈빌최종실행(1224)_관저리슈빌최종실행1_관저리슈빌최종실행1" xfId="1298" xr:uid="{00000000-0005-0000-0000-0000A20A0000}"/>
    <cellStyle name="_적격(화산) _Book1_삼익비교실행_관저리슈빌최종실행1" xfId="1299" xr:uid="{00000000-0005-0000-0000-0000A30A0000}"/>
    <cellStyle name="_적격(화산) _Book1_삼익비교실행_노은14BL 최종내역서(04.10.05)" xfId="1300" xr:uid="{00000000-0005-0000-0000-0000A40A0000}"/>
    <cellStyle name="_적격(화산) _Book1_삼익비교실행_노은14BL 최종내역서(04.10.05)_복사본 13블럭내역(최종04.10.05)" xfId="1301" xr:uid="{00000000-0005-0000-0000-0000A50A0000}"/>
    <cellStyle name="_적격(화산) _Book1_삼익비교실행_노은14BL 최종내역서(04.6.18)" xfId="1302" xr:uid="{00000000-0005-0000-0000-0000A60A0000}"/>
    <cellStyle name="_적격(화산) _Book1_삼익비교실행_노은14BL 최종내역서(04.6.18)_노은14BL 최종내역서(04.10.05)" xfId="1303" xr:uid="{00000000-0005-0000-0000-0000A70A0000}"/>
    <cellStyle name="_적격(화산) _Book1_삼익비교실행_노은14BL 최종내역서(04.6.18)_노은14BL 최종내역서(04.10.05)_복사본 13블럭내역(최종04.10.05)" xfId="1304" xr:uid="{00000000-0005-0000-0000-0000A80A0000}"/>
    <cellStyle name="_적격(화산) _Book1_삼익비교실행_노은14BL 최종내역서(04.6.18)_노은2지구 13블럭내역(최종04.10.05)" xfId="1305" xr:uid="{00000000-0005-0000-0000-0000A90A0000}"/>
    <cellStyle name="_적격(화산) _Book1_삼익비교실행_노은14BL 최종내역서(04.6.18)_청주비하내역(04.09.16)" xfId="1306" xr:uid="{00000000-0005-0000-0000-0000AA0A0000}"/>
    <cellStyle name="_적격(화산) _Book1_삼익비교실행_노은14BL 최종내역서(04.6.24)" xfId="1307" xr:uid="{00000000-0005-0000-0000-0000AB0A0000}"/>
    <cellStyle name="_적격(화산) _Book1_삼익비교실행_노은14BL 최종내역서(04.6.24)_검토" xfId="1308" xr:uid="{00000000-0005-0000-0000-0000AC0A0000}"/>
    <cellStyle name="_적격(화산) _Book1_삼익비교실행_노은14BL 최종내역서(04.6.24)_검토_복사본 13블럭내역(최종04.10.05)" xfId="1309" xr:uid="{00000000-0005-0000-0000-0000AD0A0000}"/>
    <cellStyle name="_적격(화산) _Book1_삼익비교실행_노은14BL 최종내역서(04.6.24)_검토1" xfId="1310" xr:uid="{00000000-0005-0000-0000-0000AE0A0000}"/>
    <cellStyle name="_적격(화산) _Book1_삼익비교실행_노은14BL 최종내역서(04.6.24)_검토1_복사본 13블럭내역(최종04.10.05)" xfId="1311" xr:uid="{00000000-0005-0000-0000-0000AF0A0000}"/>
    <cellStyle name="_적격(화산) _Book1_삼익비교실행_노은14BL 최종내역서(04.6.24)_검토2" xfId="1312" xr:uid="{00000000-0005-0000-0000-0000B00A0000}"/>
    <cellStyle name="_적격(화산) _Book1_삼익비교실행_노은14BL 최종내역서(04.6.24)_검토2_복사본 13블럭내역(최종04.10.05)" xfId="1313" xr:uid="{00000000-0005-0000-0000-0000B10A0000}"/>
    <cellStyle name="_적격(화산) _Book1_삼익비교실행_노은14BL 최종내역서(04.6.24)_복사본 13블럭내역(최종04.10.05)" xfId="1314" xr:uid="{00000000-0005-0000-0000-0000B20A0000}"/>
    <cellStyle name="_적격(화산) _Book1_삼익비교실행_노은2지구 13블럭내역(최종04.10.05)" xfId="1315" xr:uid="{00000000-0005-0000-0000-0000B30A0000}"/>
    <cellStyle name="_적격(화산) _Book1_삼익비교실행_동백리슈빌 최종내역서(단가참고)" xfId="1316" xr:uid="{00000000-0005-0000-0000-0000B40A0000}"/>
    <cellStyle name="_적격(화산) _Book1_삼익비교실행_동백리슈빌 최종내역서(단가참고)_복사본 13블럭내역(최종04.10.05)" xfId="1317" xr:uid="{00000000-0005-0000-0000-0000B50A0000}"/>
    <cellStyle name="_적격(화산) _Book1_삼익비교실행_동백리슈빌 확정내역서(2004.02.10)" xfId="1318" xr:uid="{00000000-0005-0000-0000-0000B60A0000}"/>
    <cellStyle name="_적격(화산) _Book1_삼익비교실행_리슈빌 공사별 비교(전체현장)" xfId="1319" xr:uid="{00000000-0005-0000-0000-0000B70A0000}"/>
    <cellStyle name="_적격(화산) _Book1_삼익비교실행_리슈빌 공사별 비교(전체현장)_복사본 13블럭내역(최종04.10.05)" xfId="1320" xr:uid="{00000000-0005-0000-0000-0000B80A0000}"/>
    <cellStyle name="_적격(화산) _Book1_삼익비교실행_실행(노은리슈빌)" xfId="1321" xr:uid="{00000000-0005-0000-0000-0000B90A0000}"/>
    <cellStyle name="_적격(화산) _Book1_삼익비교실행_실행(노은리슈빌)_관저리슈빌최종실행1" xfId="1322" xr:uid="{00000000-0005-0000-0000-0000BA0A0000}"/>
    <cellStyle name="_적격(화산) _Book1_삼익비교실행_실행(노은리슈빌)_관저리슈빌최종실행1_관저리슈빌최종실행1" xfId="1323" xr:uid="{00000000-0005-0000-0000-0000BB0A0000}"/>
    <cellStyle name="_적격(화산) _Book1_삼익비교실행_실행예산 (2004.03.29)" xfId="1324" xr:uid="{00000000-0005-0000-0000-0000BC0A0000}"/>
    <cellStyle name="_적격(화산) _Book1_삼익비교실행_용인IC 내역서(결재0413)" xfId="1325" xr:uid="{00000000-0005-0000-0000-0000BD0A0000}"/>
    <cellStyle name="_적격(화산) _Book1_삼익비교실행_청주비하내역(04.09.16)" xfId="1326" xr:uid="{00000000-0005-0000-0000-0000BE0A0000}"/>
    <cellStyle name="_적격(화산) _Book1_삼익협의실행" xfId="1327" xr:uid="{00000000-0005-0000-0000-0000BF0A0000}"/>
    <cellStyle name="_적격(화산) _Book1_삼익협의실행_00.실행예산(결재)" xfId="1328" xr:uid="{00000000-0005-0000-0000-0000C00A0000}"/>
    <cellStyle name="_적격(화산) _Book1_삼익협의실행_07.복수리슈빌 미장" xfId="1329" xr:uid="{00000000-0005-0000-0000-0000C10A0000}"/>
    <cellStyle name="_적격(화산) _Book1_삼익협의실행_견적용내역" xfId="1330" xr:uid="{00000000-0005-0000-0000-0000C20A0000}"/>
    <cellStyle name="_적격(화산) _Book1_삼익협의실행_견적용내역(도급비교)" xfId="1331" xr:uid="{00000000-0005-0000-0000-0000C30A0000}"/>
    <cellStyle name="_적격(화산) _Book1_삼익협의실행_견적용내역(도급비교)_관저리슈빌최종실행1" xfId="1332" xr:uid="{00000000-0005-0000-0000-0000C40A0000}"/>
    <cellStyle name="_적격(화산) _Book1_삼익협의실행_견적용내역(도급비교)_관저리슈빌최종실행1_관저리슈빌최종실행1" xfId="1333" xr:uid="{00000000-0005-0000-0000-0000C50A0000}"/>
    <cellStyle name="_적격(화산) _Book1_삼익협의실행_견적용내역_관저리슈빌최종실행1" xfId="1334" xr:uid="{00000000-0005-0000-0000-0000C60A0000}"/>
    <cellStyle name="_적격(화산) _Book1_삼익협의실행_견적용내역_관저리슈빌최종실행1_관저리슈빌최종실행1" xfId="1335" xr:uid="{00000000-0005-0000-0000-0000C70A0000}"/>
    <cellStyle name="_적격(화산) _Book1_삼익협의실행_관저리슈빌최종실행(1224)" xfId="1336" xr:uid="{00000000-0005-0000-0000-0000C80A0000}"/>
    <cellStyle name="_적격(화산) _Book1_삼익협의실행_관저리슈빌최종실행(1224)_관저리슈빌최종실행1" xfId="1337" xr:uid="{00000000-0005-0000-0000-0000C90A0000}"/>
    <cellStyle name="_적격(화산) _Book1_삼익협의실행_관저리슈빌최종실행(1224)_관저리슈빌최종실행1_관저리슈빌최종실행1" xfId="1338" xr:uid="{00000000-0005-0000-0000-0000CA0A0000}"/>
    <cellStyle name="_적격(화산) _Book1_삼익협의실행_관저리슈빌최종실행1" xfId="1339" xr:uid="{00000000-0005-0000-0000-0000CB0A0000}"/>
    <cellStyle name="_적격(화산) _Book1_삼익협의실행_노은14BL 최종내역서(04.10.05)" xfId="1340" xr:uid="{00000000-0005-0000-0000-0000CC0A0000}"/>
    <cellStyle name="_적격(화산) _Book1_삼익협의실행_노은14BL 최종내역서(04.10.05)_복사본 13블럭내역(최종04.10.05)" xfId="1341" xr:uid="{00000000-0005-0000-0000-0000CD0A0000}"/>
    <cellStyle name="_적격(화산) _Book1_삼익협의실행_노은14BL 최종내역서(04.6.18)" xfId="1342" xr:uid="{00000000-0005-0000-0000-0000CE0A0000}"/>
    <cellStyle name="_적격(화산) _Book1_삼익협의실행_노은14BL 최종내역서(04.6.18)_노은14BL 최종내역서(04.10.05)" xfId="1343" xr:uid="{00000000-0005-0000-0000-0000CF0A0000}"/>
    <cellStyle name="_적격(화산) _Book1_삼익협의실행_노은14BL 최종내역서(04.6.18)_노은14BL 최종내역서(04.10.05)_복사본 13블럭내역(최종04.10.05)" xfId="1344" xr:uid="{00000000-0005-0000-0000-0000D00A0000}"/>
    <cellStyle name="_적격(화산) _Book1_삼익협의실행_노은14BL 최종내역서(04.6.18)_노은2지구 13블럭내역(최종04.10.05)" xfId="1345" xr:uid="{00000000-0005-0000-0000-0000D10A0000}"/>
    <cellStyle name="_적격(화산) _Book1_삼익협의실행_노은14BL 최종내역서(04.6.18)_청주비하내역(04.09.16)" xfId="1346" xr:uid="{00000000-0005-0000-0000-0000D20A0000}"/>
    <cellStyle name="_적격(화산) _Book1_삼익협의실행_노은14BL 최종내역서(04.6.24)" xfId="1347" xr:uid="{00000000-0005-0000-0000-0000D30A0000}"/>
    <cellStyle name="_적격(화산) _Book1_삼익협의실행_노은14BL 최종내역서(04.6.24)_검토" xfId="1348" xr:uid="{00000000-0005-0000-0000-0000D40A0000}"/>
    <cellStyle name="_적격(화산) _Book1_삼익협의실행_노은14BL 최종내역서(04.6.24)_검토_복사본 13블럭내역(최종04.10.05)" xfId="1349" xr:uid="{00000000-0005-0000-0000-0000D50A0000}"/>
    <cellStyle name="_적격(화산) _Book1_삼익협의실행_노은14BL 최종내역서(04.6.24)_검토1" xfId="1350" xr:uid="{00000000-0005-0000-0000-0000D60A0000}"/>
    <cellStyle name="_적격(화산) _Book1_삼익협의실행_노은14BL 최종내역서(04.6.24)_검토1_복사본 13블럭내역(최종04.10.05)" xfId="1351" xr:uid="{00000000-0005-0000-0000-0000D70A0000}"/>
    <cellStyle name="_적격(화산) _Book1_삼익협의실행_노은14BL 최종내역서(04.6.24)_검토2" xfId="1352" xr:uid="{00000000-0005-0000-0000-0000D80A0000}"/>
    <cellStyle name="_적격(화산) _Book1_삼익협의실행_노은14BL 최종내역서(04.6.24)_검토2_복사본 13블럭내역(최종04.10.05)" xfId="1353" xr:uid="{00000000-0005-0000-0000-0000D90A0000}"/>
    <cellStyle name="_적격(화산) _Book1_삼익협의실행_노은14BL 최종내역서(04.6.24)_복사본 13블럭내역(최종04.10.05)" xfId="1354" xr:uid="{00000000-0005-0000-0000-0000DA0A0000}"/>
    <cellStyle name="_적격(화산) _Book1_삼익협의실행_노은2지구 13블럭내역(최종04.10.05)" xfId="1355" xr:uid="{00000000-0005-0000-0000-0000DB0A0000}"/>
    <cellStyle name="_적격(화산) _Book1_삼익협의실행_동백리슈빌 최종내역서(단가참고)" xfId="1356" xr:uid="{00000000-0005-0000-0000-0000DC0A0000}"/>
    <cellStyle name="_적격(화산) _Book1_삼익협의실행_동백리슈빌 최종내역서(단가참고)_복사본 13블럭내역(최종04.10.05)" xfId="1357" xr:uid="{00000000-0005-0000-0000-0000DD0A0000}"/>
    <cellStyle name="_적격(화산) _Book1_삼익협의실행_동백리슈빌 확정내역서(2004.02.10)" xfId="1358" xr:uid="{00000000-0005-0000-0000-0000DE0A0000}"/>
    <cellStyle name="_적격(화산) _Book1_삼익협의실행_리슈빌 공사별 비교(전체현장)" xfId="1359" xr:uid="{00000000-0005-0000-0000-0000DF0A0000}"/>
    <cellStyle name="_적격(화산) _Book1_삼익협의실행_리슈빌 공사별 비교(전체현장)_복사본 13블럭내역(최종04.10.05)" xfId="1360" xr:uid="{00000000-0005-0000-0000-0000E00A0000}"/>
    <cellStyle name="_적격(화산) _Book1_삼익협의실행_실행(노은리슈빌)" xfId="1361" xr:uid="{00000000-0005-0000-0000-0000E10A0000}"/>
    <cellStyle name="_적격(화산) _Book1_삼익협의실행_실행(노은리슈빌)_관저리슈빌최종실행1" xfId="1362" xr:uid="{00000000-0005-0000-0000-0000E20A0000}"/>
    <cellStyle name="_적격(화산) _Book1_삼익협의실행_실행(노은리슈빌)_관저리슈빌최종실행1_관저리슈빌최종실행1" xfId="1363" xr:uid="{00000000-0005-0000-0000-0000E30A0000}"/>
    <cellStyle name="_적격(화산) _Book1_삼익협의실행_실행예산 (2004.03.29)" xfId="1364" xr:uid="{00000000-0005-0000-0000-0000E40A0000}"/>
    <cellStyle name="_적격(화산) _Book1_삼익협의실행_용인IC 내역서(결재0413)" xfId="1365" xr:uid="{00000000-0005-0000-0000-0000E50A0000}"/>
    <cellStyle name="_적격(화산) _Book1_삼익협의실행_청주비하내역(04.09.16)" xfId="1366" xr:uid="{00000000-0005-0000-0000-0000E60A0000}"/>
    <cellStyle name="_적격(화산) _Book1_실행(노은리슈빌)" xfId="1367" xr:uid="{00000000-0005-0000-0000-0000E70A0000}"/>
    <cellStyle name="_적격(화산) _Book1_실행(노은리슈빌)_관저리슈빌최종실행1" xfId="1368" xr:uid="{00000000-0005-0000-0000-0000E80A0000}"/>
    <cellStyle name="_적격(화산) _Book1_실행(노은리슈빌)_관저리슈빌최종실행1_관저리슈빌최종실행1" xfId="1369" xr:uid="{00000000-0005-0000-0000-0000E90A0000}"/>
    <cellStyle name="_적격(화산) _Book1_실행검토228" xfId="1370" xr:uid="{00000000-0005-0000-0000-0000EA0A0000}"/>
    <cellStyle name="_적격(화산) _Book1_실행검토228_00.실행예산(결재)" xfId="1371" xr:uid="{00000000-0005-0000-0000-0000EB0A0000}"/>
    <cellStyle name="_적격(화산) _Book1_실행검토228_07.복수리슈빌 미장" xfId="1372" xr:uid="{00000000-0005-0000-0000-0000EC0A0000}"/>
    <cellStyle name="_적격(화산) _Book1_실행검토228_견적용내역" xfId="1373" xr:uid="{00000000-0005-0000-0000-0000ED0A0000}"/>
    <cellStyle name="_적격(화산) _Book1_실행검토228_견적용내역(도급비교)" xfId="1374" xr:uid="{00000000-0005-0000-0000-0000EE0A0000}"/>
    <cellStyle name="_적격(화산) _Book1_실행검토228_견적용내역(도급비교)_관저리슈빌최종실행1" xfId="1375" xr:uid="{00000000-0005-0000-0000-0000EF0A0000}"/>
    <cellStyle name="_적격(화산) _Book1_실행검토228_견적용내역(도급비교)_관저리슈빌최종실행1_관저리슈빌최종실행1" xfId="1376" xr:uid="{00000000-0005-0000-0000-0000F00A0000}"/>
    <cellStyle name="_적격(화산) _Book1_실행검토228_견적용내역_관저리슈빌최종실행1" xfId="1377" xr:uid="{00000000-0005-0000-0000-0000F10A0000}"/>
    <cellStyle name="_적격(화산) _Book1_실행검토228_견적용내역_관저리슈빌최종실행1_관저리슈빌최종실행1" xfId="1378" xr:uid="{00000000-0005-0000-0000-0000F20A0000}"/>
    <cellStyle name="_적격(화산) _Book1_실행검토228_관저리슈빌최종실행(1224)" xfId="1379" xr:uid="{00000000-0005-0000-0000-0000F30A0000}"/>
    <cellStyle name="_적격(화산) _Book1_실행검토228_관저리슈빌최종실행(1224)_관저리슈빌최종실행1" xfId="1380" xr:uid="{00000000-0005-0000-0000-0000F40A0000}"/>
    <cellStyle name="_적격(화산) _Book1_실행검토228_관저리슈빌최종실행(1224)_관저리슈빌최종실행1_관저리슈빌최종실행1" xfId="1381" xr:uid="{00000000-0005-0000-0000-0000F50A0000}"/>
    <cellStyle name="_적격(화산) _Book1_실행검토228_관저리슈빌최종실행1" xfId="1382" xr:uid="{00000000-0005-0000-0000-0000F60A0000}"/>
    <cellStyle name="_적격(화산) _Book1_실행검토228_노은14BL 최종내역서(04.10.05)" xfId="1383" xr:uid="{00000000-0005-0000-0000-0000F70A0000}"/>
    <cellStyle name="_적격(화산) _Book1_실행검토228_노은14BL 최종내역서(04.10.05)_복사본 13블럭내역(최종04.10.05)" xfId="1384" xr:uid="{00000000-0005-0000-0000-0000F80A0000}"/>
    <cellStyle name="_적격(화산) _Book1_실행검토228_노은14BL 최종내역서(04.6.18)" xfId="1385" xr:uid="{00000000-0005-0000-0000-0000F90A0000}"/>
    <cellStyle name="_적격(화산) _Book1_실행검토228_노은14BL 최종내역서(04.6.18)_노은14BL 최종내역서(04.10.05)" xfId="1386" xr:uid="{00000000-0005-0000-0000-0000FA0A0000}"/>
    <cellStyle name="_적격(화산) _Book1_실행검토228_노은14BL 최종내역서(04.6.18)_노은14BL 최종내역서(04.10.05)_복사본 13블럭내역(최종04.10.05)" xfId="1387" xr:uid="{00000000-0005-0000-0000-0000FB0A0000}"/>
    <cellStyle name="_적격(화산) _Book1_실행검토228_노은14BL 최종내역서(04.6.18)_노은2지구 13블럭내역(최종04.10.05)" xfId="1388" xr:uid="{00000000-0005-0000-0000-0000FC0A0000}"/>
    <cellStyle name="_적격(화산) _Book1_실행검토228_노은14BL 최종내역서(04.6.18)_청주비하내역(04.09.16)" xfId="1389" xr:uid="{00000000-0005-0000-0000-0000FD0A0000}"/>
    <cellStyle name="_적격(화산) _Book1_실행검토228_노은14BL 최종내역서(04.6.24)" xfId="1390" xr:uid="{00000000-0005-0000-0000-0000FE0A0000}"/>
    <cellStyle name="_적격(화산) _Book1_실행검토228_노은14BL 최종내역서(04.6.24)_검토" xfId="1391" xr:uid="{00000000-0005-0000-0000-0000FF0A0000}"/>
    <cellStyle name="_적격(화산) _Book1_실행검토228_노은14BL 최종내역서(04.6.24)_검토_복사본 13블럭내역(최종04.10.05)" xfId="1392" xr:uid="{00000000-0005-0000-0000-0000000B0000}"/>
    <cellStyle name="_적격(화산) _Book1_실행검토228_노은14BL 최종내역서(04.6.24)_검토1" xfId="1393" xr:uid="{00000000-0005-0000-0000-0000010B0000}"/>
    <cellStyle name="_적격(화산) _Book1_실행검토228_노은14BL 최종내역서(04.6.24)_검토1_복사본 13블럭내역(최종04.10.05)" xfId="1394" xr:uid="{00000000-0005-0000-0000-0000020B0000}"/>
    <cellStyle name="_적격(화산) _Book1_실행검토228_노은14BL 최종내역서(04.6.24)_검토2" xfId="1395" xr:uid="{00000000-0005-0000-0000-0000030B0000}"/>
    <cellStyle name="_적격(화산) _Book1_실행검토228_노은14BL 최종내역서(04.6.24)_검토2_복사본 13블럭내역(최종04.10.05)" xfId="1396" xr:uid="{00000000-0005-0000-0000-0000040B0000}"/>
    <cellStyle name="_적격(화산) _Book1_실행검토228_노은14BL 최종내역서(04.6.24)_복사본 13블럭내역(최종04.10.05)" xfId="1397" xr:uid="{00000000-0005-0000-0000-0000050B0000}"/>
    <cellStyle name="_적격(화산) _Book1_실행검토228_노은2지구 13블럭내역(최종04.10.05)" xfId="1398" xr:uid="{00000000-0005-0000-0000-0000060B0000}"/>
    <cellStyle name="_적격(화산) _Book1_실행검토228_동백리슈빌 최종내역서(단가참고)" xfId="1399" xr:uid="{00000000-0005-0000-0000-0000070B0000}"/>
    <cellStyle name="_적격(화산) _Book1_실행검토228_동백리슈빌 최종내역서(단가참고)_복사본 13블럭내역(최종04.10.05)" xfId="1400" xr:uid="{00000000-0005-0000-0000-0000080B0000}"/>
    <cellStyle name="_적격(화산) _Book1_실행검토228_동백리슈빌 확정내역서(2004.02.10)" xfId="1401" xr:uid="{00000000-0005-0000-0000-0000090B0000}"/>
    <cellStyle name="_적격(화산) _Book1_실행검토228_리슈빌 공사별 비교(전체현장)" xfId="1402" xr:uid="{00000000-0005-0000-0000-00000A0B0000}"/>
    <cellStyle name="_적격(화산) _Book1_실행검토228_리슈빌 공사별 비교(전체현장)_복사본 13블럭내역(최종04.10.05)" xfId="1403" xr:uid="{00000000-0005-0000-0000-00000B0B0000}"/>
    <cellStyle name="_적격(화산) _Book1_실행검토228_실행(노은리슈빌)" xfId="1404" xr:uid="{00000000-0005-0000-0000-00000C0B0000}"/>
    <cellStyle name="_적격(화산) _Book1_실행검토228_실행(노은리슈빌)_관저리슈빌최종실행1" xfId="1405" xr:uid="{00000000-0005-0000-0000-00000D0B0000}"/>
    <cellStyle name="_적격(화산) _Book1_실행검토228_실행(노은리슈빌)_관저리슈빌최종실행1_관저리슈빌최종실행1" xfId="1406" xr:uid="{00000000-0005-0000-0000-00000E0B0000}"/>
    <cellStyle name="_적격(화산) _Book1_실행검토228_실행예산 (2004.03.29)" xfId="1407" xr:uid="{00000000-0005-0000-0000-00000F0B0000}"/>
    <cellStyle name="_적격(화산) _Book1_실행검토228_용인IC 내역서(결재0413)" xfId="1408" xr:uid="{00000000-0005-0000-0000-0000100B0000}"/>
    <cellStyle name="_적격(화산) _Book1_실행검토228_청주비하내역(04.09.16)" xfId="1409" xr:uid="{00000000-0005-0000-0000-0000110B0000}"/>
    <cellStyle name="_적격(화산) _Book1_실행예산 (2004.03.29)" xfId="1410" xr:uid="{00000000-0005-0000-0000-0000120B0000}"/>
    <cellStyle name="_적격(화산) _Book1_용인IC 내역서(결재0413)" xfId="1411" xr:uid="{00000000-0005-0000-0000-0000130B0000}"/>
    <cellStyle name="_적격(화산) _Book1_청주비하내역(04.09.16)" xfId="1412" xr:uid="{00000000-0005-0000-0000-0000140B0000}"/>
    <cellStyle name="_적격(화산) _견적실행비교" xfId="1413" xr:uid="{00000000-0005-0000-0000-0000150B0000}"/>
    <cellStyle name="_적격(화산) _견적실행비교_00.실행예산(결재)" xfId="1414" xr:uid="{00000000-0005-0000-0000-0000160B0000}"/>
    <cellStyle name="_적격(화산) _견적실행비교_07.복수리슈빌 미장" xfId="1415" xr:uid="{00000000-0005-0000-0000-0000170B0000}"/>
    <cellStyle name="_적격(화산) _견적실행비교_견적용내역" xfId="1416" xr:uid="{00000000-0005-0000-0000-0000180B0000}"/>
    <cellStyle name="_적격(화산) _견적실행비교_견적용내역(도급비교)" xfId="1417" xr:uid="{00000000-0005-0000-0000-0000190B0000}"/>
    <cellStyle name="_적격(화산) _견적실행비교_견적용내역(도급비교)_관저리슈빌최종실행1" xfId="1418" xr:uid="{00000000-0005-0000-0000-00001A0B0000}"/>
    <cellStyle name="_적격(화산) _견적실행비교_견적용내역(도급비교)_관저리슈빌최종실행1_관저리슈빌최종실행1" xfId="1419" xr:uid="{00000000-0005-0000-0000-00001B0B0000}"/>
    <cellStyle name="_적격(화산) _견적실행비교_견적용내역_관저리슈빌최종실행1" xfId="1420" xr:uid="{00000000-0005-0000-0000-00001C0B0000}"/>
    <cellStyle name="_적격(화산) _견적실행비교_견적용내역_관저리슈빌최종실행1_관저리슈빌최종실행1" xfId="1421" xr:uid="{00000000-0005-0000-0000-00001D0B0000}"/>
    <cellStyle name="_적격(화산) _견적실행비교_관저리슈빌최종실행(1224)" xfId="1422" xr:uid="{00000000-0005-0000-0000-00001E0B0000}"/>
    <cellStyle name="_적격(화산) _견적실행비교_관저리슈빌최종실행(1224)_관저리슈빌최종실행1" xfId="1423" xr:uid="{00000000-0005-0000-0000-00001F0B0000}"/>
    <cellStyle name="_적격(화산) _견적실행비교_관저리슈빌최종실행(1224)_관저리슈빌최종실행1_관저리슈빌최종실행1" xfId="1424" xr:uid="{00000000-0005-0000-0000-0000200B0000}"/>
    <cellStyle name="_적격(화산) _견적실행비교_관저리슈빌최종실행1" xfId="1425" xr:uid="{00000000-0005-0000-0000-0000210B0000}"/>
    <cellStyle name="_적격(화산) _견적실행비교_노은14BL 최종내역서(04.10.05)" xfId="1426" xr:uid="{00000000-0005-0000-0000-0000220B0000}"/>
    <cellStyle name="_적격(화산) _견적실행비교_노은14BL 최종내역서(04.10.05)_복사본 13블럭내역(최종04.10.05)" xfId="1427" xr:uid="{00000000-0005-0000-0000-0000230B0000}"/>
    <cellStyle name="_적격(화산) _견적실행비교_노은14BL 최종내역서(04.6.18)" xfId="1428" xr:uid="{00000000-0005-0000-0000-0000240B0000}"/>
    <cellStyle name="_적격(화산) _견적실행비교_노은14BL 최종내역서(04.6.18)_노은14BL 최종내역서(04.10.05)" xfId="1429" xr:uid="{00000000-0005-0000-0000-0000250B0000}"/>
    <cellStyle name="_적격(화산) _견적실행비교_노은14BL 최종내역서(04.6.18)_노은14BL 최종내역서(04.10.05)_복사본 13블럭내역(최종04.10.05)" xfId="1430" xr:uid="{00000000-0005-0000-0000-0000260B0000}"/>
    <cellStyle name="_적격(화산) _견적실행비교_노은14BL 최종내역서(04.6.18)_노은2지구 13블럭내역(최종04.10.05)" xfId="1431" xr:uid="{00000000-0005-0000-0000-0000270B0000}"/>
    <cellStyle name="_적격(화산) _견적실행비교_노은14BL 최종내역서(04.6.18)_청주비하내역(04.09.16)" xfId="1432" xr:uid="{00000000-0005-0000-0000-0000280B0000}"/>
    <cellStyle name="_적격(화산) _견적실행비교_노은14BL 최종내역서(04.6.24)" xfId="1433" xr:uid="{00000000-0005-0000-0000-0000290B0000}"/>
    <cellStyle name="_적격(화산) _견적실행비교_노은14BL 최종내역서(04.6.24)_검토" xfId="1434" xr:uid="{00000000-0005-0000-0000-00002A0B0000}"/>
    <cellStyle name="_적격(화산) _견적실행비교_노은14BL 최종내역서(04.6.24)_검토_복사본 13블럭내역(최종04.10.05)" xfId="1435" xr:uid="{00000000-0005-0000-0000-00002B0B0000}"/>
    <cellStyle name="_적격(화산) _견적실행비교_노은14BL 최종내역서(04.6.24)_검토1" xfId="1436" xr:uid="{00000000-0005-0000-0000-00002C0B0000}"/>
    <cellStyle name="_적격(화산) _견적실행비교_노은14BL 최종내역서(04.6.24)_검토1_복사본 13블럭내역(최종04.10.05)" xfId="1437" xr:uid="{00000000-0005-0000-0000-00002D0B0000}"/>
    <cellStyle name="_적격(화산) _견적실행비교_노은14BL 최종내역서(04.6.24)_검토2" xfId="1438" xr:uid="{00000000-0005-0000-0000-00002E0B0000}"/>
    <cellStyle name="_적격(화산) _견적실행비교_노은14BL 최종내역서(04.6.24)_검토2_복사본 13블럭내역(최종04.10.05)" xfId="1439" xr:uid="{00000000-0005-0000-0000-00002F0B0000}"/>
    <cellStyle name="_적격(화산) _견적실행비교_노은14BL 최종내역서(04.6.24)_복사본 13블럭내역(최종04.10.05)" xfId="1440" xr:uid="{00000000-0005-0000-0000-0000300B0000}"/>
    <cellStyle name="_적격(화산) _견적실행비교_노은2지구 13블럭내역(최종04.10.05)" xfId="1441" xr:uid="{00000000-0005-0000-0000-0000310B0000}"/>
    <cellStyle name="_적격(화산) _견적실행비교_동백리슈빌 최종내역서(단가참고)" xfId="1442" xr:uid="{00000000-0005-0000-0000-0000320B0000}"/>
    <cellStyle name="_적격(화산) _견적실행비교_동백리슈빌 최종내역서(단가참고)_복사본 13블럭내역(최종04.10.05)" xfId="1443" xr:uid="{00000000-0005-0000-0000-0000330B0000}"/>
    <cellStyle name="_적격(화산) _견적실행비교_동백리슈빌 확정내역서(2004.02.10)" xfId="1444" xr:uid="{00000000-0005-0000-0000-0000340B0000}"/>
    <cellStyle name="_적격(화산) _견적실행비교_리슈빌 공사별 비교(전체현장)" xfId="1445" xr:uid="{00000000-0005-0000-0000-0000350B0000}"/>
    <cellStyle name="_적격(화산) _견적실행비교_리슈빌 공사별 비교(전체현장)_복사본 13블럭내역(최종04.10.05)" xfId="1446" xr:uid="{00000000-0005-0000-0000-0000360B0000}"/>
    <cellStyle name="_적격(화산) _견적실행비교_실행(노은리슈빌)" xfId="1447" xr:uid="{00000000-0005-0000-0000-0000370B0000}"/>
    <cellStyle name="_적격(화산) _견적실행비교_실행(노은리슈빌)_관저리슈빌최종실행1" xfId="1448" xr:uid="{00000000-0005-0000-0000-0000380B0000}"/>
    <cellStyle name="_적격(화산) _견적실행비교_실행(노은리슈빌)_관저리슈빌최종실행1_관저리슈빌최종실행1" xfId="1449" xr:uid="{00000000-0005-0000-0000-0000390B0000}"/>
    <cellStyle name="_적격(화산) _견적실행비교_실행예산 (2004.03.29)" xfId="1450" xr:uid="{00000000-0005-0000-0000-00003A0B0000}"/>
    <cellStyle name="_적격(화산) _견적실행비교_용인IC 내역서(결재0413)" xfId="1451" xr:uid="{00000000-0005-0000-0000-00003B0B0000}"/>
    <cellStyle name="_적격(화산) _견적실행비교_청주비하내역(04.09.16)" xfId="1452" xr:uid="{00000000-0005-0000-0000-00003C0B0000}"/>
    <cellStyle name="_적격(화산) _견적용내역" xfId="1453" xr:uid="{00000000-0005-0000-0000-00003D0B0000}"/>
    <cellStyle name="_적격(화산) _견적용내역(도급비교)" xfId="1454" xr:uid="{00000000-0005-0000-0000-00003E0B0000}"/>
    <cellStyle name="_적격(화산) _견적용내역(도급비교)_관저리슈빌최종실행1" xfId="1455" xr:uid="{00000000-0005-0000-0000-00003F0B0000}"/>
    <cellStyle name="_적격(화산) _견적용내역(도급비교)_관저리슈빌최종실행1_관저리슈빌최종실행1" xfId="1456" xr:uid="{00000000-0005-0000-0000-0000400B0000}"/>
    <cellStyle name="_적격(화산) _견적용내역_관저리슈빌최종실행1" xfId="1457" xr:uid="{00000000-0005-0000-0000-0000410B0000}"/>
    <cellStyle name="_적격(화산) _견적용내역_관저리슈빌최종실행1_관저리슈빌최종실행1" xfId="1458" xr:uid="{00000000-0005-0000-0000-0000420B0000}"/>
    <cellStyle name="_적격(화산) _관저리슈빌최종실행(1224)" xfId="1459" xr:uid="{00000000-0005-0000-0000-0000430B0000}"/>
    <cellStyle name="_적격(화산) _관저리슈빌최종실행(1224)_관저리슈빌최종실행1" xfId="1460" xr:uid="{00000000-0005-0000-0000-0000440B0000}"/>
    <cellStyle name="_적격(화산) _관저리슈빌최종실행(1224)_관저리슈빌최종실행1_관저리슈빌최종실행1" xfId="1461" xr:uid="{00000000-0005-0000-0000-0000450B0000}"/>
    <cellStyle name="_적격(화산) _관저리슈빌최종실행1" xfId="1462" xr:uid="{00000000-0005-0000-0000-0000460B0000}"/>
    <cellStyle name="_적격(화산) _노은14BL 최종내역서(04.10.05)" xfId="1463" xr:uid="{00000000-0005-0000-0000-0000470B0000}"/>
    <cellStyle name="_적격(화산) _노은14BL 최종내역서(04.10.05)_복사본 13블럭내역(최종04.10.05)" xfId="1464" xr:uid="{00000000-0005-0000-0000-0000480B0000}"/>
    <cellStyle name="_적격(화산) _노은14BL 최종내역서(04.6.18)" xfId="1465" xr:uid="{00000000-0005-0000-0000-0000490B0000}"/>
    <cellStyle name="_적격(화산) _노은14BL 최종내역서(04.6.18)_노은14BL 최종내역서(04.10.05)" xfId="1466" xr:uid="{00000000-0005-0000-0000-00004A0B0000}"/>
    <cellStyle name="_적격(화산) _노은14BL 최종내역서(04.6.18)_노은14BL 최종내역서(04.10.05)_복사본 13블럭내역(최종04.10.05)" xfId="1467" xr:uid="{00000000-0005-0000-0000-00004B0B0000}"/>
    <cellStyle name="_적격(화산) _노은14BL 최종내역서(04.6.18)_노은2지구 13블럭내역(최종04.10.05)" xfId="1468" xr:uid="{00000000-0005-0000-0000-00004C0B0000}"/>
    <cellStyle name="_적격(화산) _노은14BL 최종내역서(04.6.18)_청주비하내역(04.09.16)" xfId="1469" xr:uid="{00000000-0005-0000-0000-00004D0B0000}"/>
    <cellStyle name="_적격(화산) _노은14BL 최종내역서(04.6.24)" xfId="1470" xr:uid="{00000000-0005-0000-0000-00004E0B0000}"/>
    <cellStyle name="_적격(화산) _노은14BL 최종내역서(04.6.24)_검토" xfId="1471" xr:uid="{00000000-0005-0000-0000-00004F0B0000}"/>
    <cellStyle name="_적격(화산) _노은14BL 최종내역서(04.6.24)_검토_복사본 13블럭내역(최종04.10.05)" xfId="1472" xr:uid="{00000000-0005-0000-0000-0000500B0000}"/>
    <cellStyle name="_적격(화산) _노은14BL 최종내역서(04.6.24)_검토1" xfId="1473" xr:uid="{00000000-0005-0000-0000-0000510B0000}"/>
    <cellStyle name="_적격(화산) _노은14BL 최종내역서(04.6.24)_검토1_복사본 13블럭내역(최종04.10.05)" xfId="1474" xr:uid="{00000000-0005-0000-0000-0000520B0000}"/>
    <cellStyle name="_적격(화산) _노은14BL 최종내역서(04.6.24)_검토2" xfId="1475" xr:uid="{00000000-0005-0000-0000-0000530B0000}"/>
    <cellStyle name="_적격(화산) _노은14BL 최종내역서(04.6.24)_검토2_복사본 13블럭내역(최종04.10.05)" xfId="1476" xr:uid="{00000000-0005-0000-0000-0000540B0000}"/>
    <cellStyle name="_적격(화산) _노은14BL 최종내역서(04.6.24)_복사본 13블럭내역(최종04.10.05)" xfId="1477" xr:uid="{00000000-0005-0000-0000-0000550B0000}"/>
    <cellStyle name="_적격(화산) _노은2지구 13블럭내역(최종04.10.05)" xfId="1478" xr:uid="{00000000-0005-0000-0000-0000560B0000}"/>
    <cellStyle name="_적격(화산) _당진실행검토" xfId="1479" xr:uid="{00000000-0005-0000-0000-0000570B0000}"/>
    <cellStyle name="_적격(화산) _당진실행검토_00.실행예산(결재)" xfId="1480" xr:uid="{00000000-0005-0000-0000-0000580B0000}"/>
    <cellStyle name="_적격(화산) _당진실행검토_07.복수리슈빌 미장" xfId="1481" xr:uid="{00000000-0005-0000-0000-0000590B0000}"/>
    <cellStyle name="_적격(화산) _당진실행검토_견적용내역" xfId="1482" xr:uid="{00000000-0005-0000-0000-00005A0B0000}"/>
    <cellStyle name="_적격(화산) _당진실행검토_견적용내역(도급비교)" xfId="1483" xr:uid="{00000000-0005-0000-0000-00005B0B0000}"/>
    <cellStyle name="_적격(화산) _당진실행검토_견적용내역(도급비교)_관저리슈빌최종실행1" xfId="1484" xr:uid="{00000000-0005-0000-0000-00005C0B0000}"/>
    <cellStyle name="_적격(화산) _당진실행검토_견적용내역(도급비교)_관저리슈빌최종실행1_관저리슈빌최종실행1" xfId="1485" xr:uid="{00000000-0005-0000-0000-00005D0B0000}"/>
    <cellStyle name="_적격(화산) _당진실행검토_견적용내역_관저리슈빌최종실행1" xfId="1486" xr:uid="{00000000-0005-0000-0000-00005E0B0000}"/>
    <cellStyle name="_적격(화산) _당진실행검토_견적용내역_관저리슈빌최종실행1_관저리슈빌최종실행1" xfId="1487" xr:uid="{00000000-0005-0000-0000-00005F0B0000}"/>
    <cellStyle name="_적격(화산) _당진실행검토_관저리슈빌최종실행(1224)" xfId="1488" xr:uid="{00000000-0005-0000-0000-0000600B0000}"/>
    <cellStyle name="_적격(화산) _당진실행검토_관저리슈빌최종실행(1224)_관저리슈빌최종실행1" xfId="1489" xr:uid="{00000000-0005-0000-0000-0000610B0000}"/>
    <cellStyle name="_적격(화산) _당진실행검토_관저리슈빌최종실행(1224)_관저리슈빌최종실행1_관저리슈빌최종실행1" xfId="1490" xr:uid="{00000000-0005-0000-0000-0000620B0000}"/>
    <cellStyle name="_적격(화산) _당진실행검토_관저리슈빌최종실행1" xfId="1491" xr:uid="{00000000-0005-0000-0000-0000630B0000}"/>
    <cellStyle name="_적격(화산) _당진실행검토_노은14BL 최종내역서(04.10.05)" xfId="1492" xr:uid="{00000000-0005-0000-0000-0000640B0000}"/>
    <cellStyle name="_적격(화산) _당진실행검토_노은14BL 최종내역서(04.10.05)_복사본 13블럭내역(최종04.10.05)" xfId="1493" xr:uid="{00000000-0005-0000-0000-0000650B0000}"/>
    <cellStyle name="_적격(화산) _당진실행검토_노은14BL 최종내역서(04.6.18)" xfId="1494" xr:uid="{00000000-0005-0000-0000-0000660B0000}"/>
    <cellStyle name="_적격(화산) _당진실행검토_노은14BL 최종내역서(04.6.18)_노은14BL 최종내역서(04.10.05)" xfId="1495" xr:uid="{00000000-0005-0000-0000-0000670B0000}"/>
    <cellStyle name="_적격(화산) _당진실행검토_노은14BL 최종내역서(04.6.18)_노은14BL 최종내역서(04.10.05)_복사본 13블럭내역(최종04.10.05)" xfId="1496" xr:uid="{00000000-0005-0000-0000-0000680B0000}"/>
    <cellStyle name="_적격(화산) _당진실행검토_노은14BL 최종내역서(04.6.18)_노은2지구 13블럭내역(최종04.10.05)" xfId="1497" xr:uid="{00000000-0005-0000-0000-0000690B0000}"/>
    <cellStyle name="_적격(화산) _당진실행검토_노은14BL 최종내역서(04.6.18)_청주비하내역(04.09.16)" xfId="1498" xr:uid="{00000000-0005-0000-0000-00006A0B0000}"/>
    <cellStyle name="_적격(화산) _당진실행검토_노은14BL 최종내역서(04.6.24)" xfId="1499" xr:uid="{00000000-0005-0000-0000-00006B0B0000}"/>
    <cellStyle name="_적격(화산) _당진실행검토_노은14BL 최종내역서(04.6.24)_검토" xfId="1500" xr:uid="{00000000-0005-0000-0000-00006C0B0000}"/>
    <cellStyle name="_적격(화산) _당진실행검토_노은14BL 최종내역서(04.6.24)_검토_복사본 13블럭내역(최종04.10.05)" xfId="1501" xr:uid="{00000000-0005-0000-0000-00006D0B0000}"/>
    <cellStyle name="_적격(화산) _당진실행검토_노은14BL 최종내역서(04.6.24)_검토1" xfId="1502" xr:uid="{00000000-0005-0000-0000-00006E0B0000}"/>
    <cellStyle name="_적격(화산) _당진실행검토_노은14BL 최종내역서(04.6.24)_검토1_복사본 13블럭내역(최종04.10.05)" xfId="1503" xr:uid="{00000000-0005-0000-0000-00006F0B0000}"/>
    <cellStyle name="_적격(화산) _당진실행검토_노은14BL 최종내역서(04.6.24)_검토2" xfId="1504" xr:uid="{00000000-0005-0000-0000-0000700B0000}"/>
    <cellStyle name="_적격(화산) _당진실행검토_노은14BL 최종내역서(04.6.24)_검토2_복사본 13블럭내역(최종04.10.05)" xfId="1505" xr:uid="{00000000-0005-0000-0000-0000710B0000}"/>
    <cellStyle name="_적격(화산) _당진실행검토_노은14BL 최종내역서(04.6.24)_복사본 13블럭내역(최종04.10.05)" xfId="1506" xr:uid="{00000000-0005-0000-0000-0000720B0000}"/>
    <cellStyle name="_적격(화산) _당진실행검토_노은2지구 13블럭내역(최종04.10.05)" xfId="1507" xr:uid="{00000000-0005-0000-0000-0000730B0000}"/>
    <cellStyle name="_적격(화산) _당진실행검토_동백리슈빌 최종내역서(단가참고)" xfId="1508" xr:uid="{00000000-0005-0000-0000-0000740B0000}"/>
    <cellStyle name="_적격(화산) _당진실행검토_동백리슈빌 최종내역서(단가참고)_복사본 13블럭내역(최종04.10.05)" xfId="1509" xr:uid="{00000000-0005-0000-0000-0000750B0000}"/>
    <cellStyle name="_적격(화산) _당진실행검토_동백리슈빌 확정내역서(2004.02.10)" xfId="1510" xr:uid="{00000000-0005-0000-0000-0000760B0000}"/>
    <cellStyle name="_적격(화산) _당진실행검토_리슈빌 공사별 비교(전체현장)" xfId="1511" xr:uid="{00000000-0005-0000-0000-0000770B0000}"/>
    <cellStyle name="_적격(화산) _당진실행검토_리슈빌 공사별 비교(전체현장)_복사본 13블럭내역(최종04.10.05)" xfId="1512" xr:uid="{00000000-0005-0000-0000-0000780B0000}"/>
    <cellStyle name="_적격(화산) _당진실행검토_삼익비교실행" xfId="1513" xr:uid="{00000000-0005-0000-0000-0000790B0000}"/>
    <cellStyle name="_적격(화산) _당진실행검토_삼익비교실행_00.실행예산(결재)" xfId="1514" xr:uid="{00000000-0005-0000-0000-00007A0B0000}"/>
    <cellStyle name="_적격(화산) _당진실행검토_삼익비교실행_07.복수리슈빌 미장" xfId="1515" xr:uid="{00000000-0005-0000-0000-00007B0B0000}"/>
    <cellStyle name="_적격(화산) _당진실행검토_삼익비교실행_견적용내역" xfId="1516" xr:uid="{00000000-0005-0000-0000-00007C0B0000}"/>
    <cellStyle name="_적격(화산) _당진실행검토_삼익비교실행_견적용내역(도급비교)" xfId="1517" xr:uid="{00000000-0005-0000-0000-00007D0B0000}"/>
    <cellStyle name="_적격(화산) _당진실행검토_삼익비교실행_견적용내역(도급비교)_관저리슈빌최종실행1" xfId="1518" xr:uid="{00000000-0005-0000-0000-00007E0B0000}"/>
    <cellStyle name="_적격(화산) _당진실행검토_삼익비교실행_견적용내역(도급비교)_관저리슈빌최종실행1_관저리슈빌최종실행1" xfId="1519" xr:uid="{00000000-0005-0000-0000-00007F0B0000}"/>
    <cellStyle name="_적격(화산) _당진실행검토_삼익비교실행_견적용내역_관저리슈빌최종실행1" xfId="1520" xr:uid="{00000000-0005-0000-0000-0000800B0000}"/>
    <cellStyle name="_적격(화산) _당진실행검토_삼익비교실행_견적용내역_관저리슈빌최종실행1_관저리슈빌최종실행1" xfId="1521" xr:uid="{00000000-0005-0000-0000-0000810B0000}"/>
    <cellStyle name="_적격(화산) _당진실행검토_삼익비교실행_관저리슈빌최종실행(1224)" xfId="1522" xr:uid="{00000000-0005-0000-0000-0000820B0000}"/>
    <cellStyle name="_적격(화산) _당진실행검토_삼익비교실행_관저리슈빌최종실행(1224)_관저리슈빌최종실행1" xfId="1523" xr:uid="{00000000-0005-0000-0000-0000830B0000}"/>
    <cellStyle name="_적격(화산) _당진실행검토_삼익비교실행_관저리슈빌최종실행(1224)_관저리슈빌최종실행1_관저리슈빌최종실행1" xfId="1524" xr:uid="{00000000-0005-0000-0000-0000840B0000}"/>
    <cellStyle name="_적격(화산) _당진실행검토_삼익비교실행_관저리슈빌최종실행1" xfId="1525" xr:uid="{00000000-0005-0000-0000-0000850B0000}"/>
    <cellStyle name="_적격(화산) _당진실행검토_삼익비교실행_노은14BL 최종내역서(04.10.05)" xfId="1526" xr:uid="{00000000-0005-0000-0000-0000860B0000}"/>
    <cellStyle name="_적격(화산) _당진실행검토_삼익비교실행_노은14BL 최종내역서(04.10.05)_복사본 13블럭내역(최종04.10.05)" xfId="1527" xr:uid="{00000000-0005-0000-0000-0000870B0000}"/>
    <cellStyle name="_적격(화산) _당진실행검토_삼익비교실행_노은14BL 최종내역서(04.6.18)" xfId="1528" xr:uid="{00000000-0005-0000-0000-0000880B0000}"/>
    <cellStyle name="_적격(화산) _당진실행검토_삼익비교실행_노은14BL 최종내역서(04.6.18)_노은14BL 최종내역서(04.10.05)" xfId="1529" xr:uid="{00000000-0005-0000-0000-0000890B0000}"/>
    <cellStyle name="_적격(화산) _당진실행검토_삼익비교실행_노은14BL 최종내역서(04.6.18)_노은14BL 최종내역서(04.10.05)_복사본 13블럭내역(최종04.10.05)" xfId="1530" xr:uid="{00000000-0005-0000-0000-00008A0B0000}"/>
    <cellStyle name="_적격(화산) _당진실행검토_삼익비교실행_노은14BL 최종내역서(04.6.18)_노은2지구 13블럭내역(최종04.10.05)" xfId="1531" xr:uid="{00000000-0005-0000-0000-00008B0B0000}"/>
    <cellStyle name="_적격(화산) _당진실행검토_삼익비교실행_노은14BL 최종내역서(04.6.18)_청주비하내역(04.09.16)" xfId="1532" xr:uid="{00000000-0005-0000-0000-00008C0B0000}"/>
    <cellStyle name="_적격(화산) _당진실행검토_삼익비교실행_노은14BL 최종내역서(04.6.24)" xfId="1533" xr:uid="{00000000-0005-0000-0000-00008D0B0000}"/>
    <cellStyle name="_적격(화산) _당진실행검토_삼익비교실행_노은14BL 최종내역서(04.6.24)_검토" xfId="1534" xr:uid="{00000000-0005-0000-0000-00008E0B0000}"/>
    <cellStyle name="_적격(화산) _당진실행검토_삼익비교실행_노은14BL 최종내역서(04.6.24)_검토_복사본 13블럭내역(최종04.10.05)" xfId="1535" xr:uid="{00000000-0005-0000-0000-00008F0B0000}"/>
    <cellStyle name="_적격(화산) _당진실행검토_삼익비교실행_노은14BL 최종내역서(04.6.24)_검토1" xfId="1536" xr:uid="{00000000-0005-0000-0000-0000900B0000}"/>
    <cellStyle name="_적격(화산) _당진실행검토_삼익비교실행_노은14BL 최종내역서(04.6.24)_검토1_복사본 13블럭내역(최종04.10.05)" xfId="1537" xr:uid="{00000000-0005-0000-0000-0000910B0000}"/>
    <cellStyle name="_적격(화산) _당진실행검토_삼익비교실행_노은14BL 최종내역서(04.6.24)_검토2" xfId="1538" xr:uid="{00000000-0005-0000-0000-0000920B0000}"/>
    <cellStyle name="_적격(화산) _당진실행검토_삼익비교실행_노은14BL 최종내역서(04.6.24)_검토2_복사본 13블럭내역(최종04.10.05)" xfId="1539" xr:uid="{00000000-0005-0000-0000-0000930B0000}"/>
    <cellStyle name="_적격(화산) _당진실행검토_삼익비교실행_노은14BL 최종내역서(04.6.24)_복사본 13블럭내역(최종04.10.05)" xfId="1540" xr:uid="{00000000-0005-0000-0000-0000940B0000}"/>
    <cellStyle name="_적격(화산) _당진실행검토_삼익비교실행_노은2지구 13블럭내역(최종04.10.05)" xfId="1541" xr:uid="{00000000-0005-0000-0000-0000950B0000}"/>
    <cellStyle name="_적격(화산) _당진실행검토_삼익비교실행_동백리슈빌 최종내역서(단가참고)" xfId="1542" xr:uid="{00000000-0005-0000-0000-0000960B0000}"/>
    <cellStyle name="_적격(화산) _당진실행검토_삼익비교실행_동백리슈빌 최종내역서(단가참고)_복사본 13블럭내역(최종04.10.05)" xfId="1543" xr:uid="{00000000-0005-0000-0000-0000970B0000}"/>
    <cellStyle name="_적격(화산) _당진실행검토_삼익비교실행_동백리슈빌 확정내역서(2004.02.10)" xfId="1544" xr:uid="{00000000-0005-0000-0000-0000980B0000}"/>
    <cellStyle name="_적격(화산) _당진실행검토_삼익비교실행_리슈빌 공사별 비교(전체현장)" xfId="1545" xr:uid="{00000000-0005-0000-0000-0000990B0000}"/>
    <cellStyle name="_적격(화산) _당진실행검토_삼익비교실행_리슈빌 공사별 비교(전체현장)_복사본 13블럭내역(최종04.10.05)" xfId="1546" xr:uid="{00000000-0005-0000-0000-00009A0B0000}"/>
    <cellStyle name="_적격(화산) _당진실행검토_삼익비교실행_실행(노은리슈빌)" xfId="1547" xr:uid="{00000000-0005-0000-0000-00009B0B0000}"/>
    <cellStyle name="_적격(화산) _당진실행검토_삼익비교실행_실행(노은리슈빌)_관저리슈빌최종실행1" xfId="1548" xr:uid="{00000000-0005-0000-0000-00009C0B0000}"/>
    <cellStyle name="_적격(화산) _당진실행검토_삼익비교실행_실행(노은리슈빌)_관저리슈빌최종실행1_관저리슈빌최종실행1" xfId="1549" xr:uid="{00000000-0005-0000-0000-00009D0B0000}"/>
    <cellStyle name="_적격(화산) _당진실행검토_삼익비교실행_실행예산 (2004.03.29)" xfId="1550" xr:uid="{00000000-0005-0000-0000-00009E0B0000}"/>
    <cellStyle name="_적격(화산) _당진실행검토_삼익비교실행_용인IC 내역서(결재0413)" xfId="1551" xr:uid="{00000000-0005-0000-0000-00009F0B0000}"/>
    <cellStyle name="_적격(화산) _당진실행검토_삼익비교실행_청주비하내역(04.09.16)" xfId="1552" xr:uid="{00000000-0005-0000-0000-0000A00B0000}"/>
    <cellStyle name="_적격(화산) _당진실행검토_삼익협의실행" xfId="1553" xr:uid="{00000000-0005-0000-0000-0000A10B0000}"/>
    <cellStyle name="_적격(화산) _당진실행검토_삼익협의실행_00.실행예산(결재)" xfId="1554" xr:uid="{00000000-0005-0000-0000-0000A20B0000}"/>
    <cellStyle name="_적격(화산) _당진실행검토_삼익협의실행_07.복수리슈빌 미장" xfId="1555" xr:uid="{00000000-0005-0000-0000-0000A30B0000}"/>
    <cellStyle name="_적격(화산) _당진실행검토_삼익협의실행_견적용내역" xfId="1556" xr:uid="{00000000-0005-0000-0000-0000A40B0000}"/>
    <cellStyle name="_적격(화산) _당진실행검토_삼익협의실행_견적용내역(도급비교)" xfId="1557" xr:uid="{00000000-0005-0000-0000-0000A50B0000}"/>
    <cellStyle name="_적격(화산) _당진실행검토_삼익협의실행_견적용내역(도급비교)_관저리슈빌최종실행1" xfId="1558" xr:uid="{00000000-0005-0000-0000-0000A60B0000}"/>
    <cellStyle name="_적격(화산) _당진실행검토_삼익협의실행_견적용내역(도급비교)_관저리슈빌최종실행1_관저리슈빌최종실행1" xfId="1559" xr:uid="{00000000-0005-0000-0000-0000A70B0000}"/>
    <cellStyle name="_적격(화산) _당진실행검토_삼익협의실행_견적용내역_관저리슈빌최종실행1" xfId="1560" xr:uid="{00000000-0005-0000-0000-0000A80B0000}"/>
    <cellStyle name="_적격(화산) _당진실행검토_삼익협의실행_견적용내역_관저리슈빌최종실행1_관저리슈빌최종실행1" xfId="1561" xr:uid="{00000000-0005-0000-0000-0000A90B0000}"/>
    <cellStyle name="_적격(화산) _당진실행검토_삼익협의실행_관저리슈빌최종실행(1224)" xfId="1562" xr:uid="{00000000-0005-0000-0000-0000AA0B0000}"/>
    <cellStyle name="_적격(화산) _당진실행검토_삼익협의실행_관저리슈빌최종실행(1224)_관저리슈빌최종실행1" xfId="1563" xr:uid="{00000000-0005-0000-0000-0000AB0B0000}"/>
    <cellStyle name="_적격(화산) _당진실행검토_삼익협의실행_관저리슈빌최종실행(1224)_관저리슈빌최종실행1_관저리슈빌최종실행1" xfId="1564" xr:uid="{00000000-0005-0000-0000-0000AC0B0000}"/>
    <cellStyle name="_적격(화산) _당진실행검토_삼익협의실행_관저리슈빌최종실행1" xfId="1565" xr:uid="{00000000-0005-0000-0000-0000AD0B0000}"/>
    <cellStyle name="_적격(화산) _당진실행검토_삼익협의실행_노은14BL 최종내역서(04.10.05)" xfId="1566" xr:uid="{00000000-0005-0000-0000-0000AE0B0000}"/>
    <cellStyle name="_적격(화산) _당진실행검토_삼익협의실행_노은14BL 최종내역서(04.10.05)_복사본 13블럭내역(최종04.10.05)" xfId="1567" xr:uid="{00000000-0005-0000-0000-0000AF0B0000}"/>
    <cellStyle name="_적격(화산) _당진실행검토_삼익협의실행_노은14BL 최종내역서(04.6.18)" xfId="1568" xr:uid="{00000000-0005-0000-0000-0000B00B0000}"/>
    <cellStyle name="_적격(화산) _당진실행검토_삼익협의실행_노은14BL 최종내역서(04.6.18)_노은14BL 최종내역서(04.10.05)" xfId="1569" xr:uid="{00000000-0005-0000-0000-0000B10B0000}"/>
    <cellStyle name="_적격(화산) _당진실행검토_삼익협의실행_노은14BL 최종내역서(04.6.18)_노은14BL 최종내역서(04.10.05)_복사본 13블럭내역(최종04.10.05)" xfId="1570" xr:uid="{00000000-0005-0000-0000-0000B20B0000}"/>
    <cellStyle name="_적격(화산) _당진실행검토_삼익협의실행_노은14BL 최종내역서(04.6.18)_노은2지구 13블럭내역(최종04.10.05)" xfId="1571" xr:uid="{00000000-0005-0000-0000-0000B30B0000}"/>
    <cellStyle name="_적격(화산) _당진실행검토_삼익협의실행_노은14BL 최종내역서(04.6.18)_청주비하내역(04.09.16)" xfId="1572" xr:uid="{00000000-0005-0000-0000-0000B40B0000}"/>
    <cellStyle name="_적격(화산) _당진실행검토_삼익협의실행_노은14BL 최종내역서(04.6.24)" xfId="1573" xr:uid="{00000000-0005-0000-0000-0000B50B0000}"/>
    <cellStyle name="_적격(화산) _당진실행검토_삼익협의실행_노은14BL 최종내역서(04.6.24)_검토" xfId="1574" xr:uid="{00000000-0005-0000-0000-0000B60B0000}"/>
    <cellStyle name="_적격(화산) _당진실행검토_삼익협의실행_노은14BL 최종내역서(04.6.24)_검토_복사본 13블럭내역(최종04.10.05)" xfId="1575" xr:uid="{00000000-0005-0000-0000-0000B70B0000}"/>
    <cellStyle name="_적격(화산) _당진실행검토_삼익협의실행_노은14BL 최종내역서(04.6.24)_검토1" xfId="1576" xr:uid="{00000000-0005-0000-0000-0000B80B0000}"/>
    <cellStyle name="_적격(화산) _당진실행검토_삼익협의실행_노은14BL 최종내역서(04.6.24)_검토1_복사본 13블럭내역(최종04.10.05)" xfId="1577" xr:uid="{00000000-0005-0000-0000-0000B90B0000}"/>
    <cellStyle name="_적격(화산) _당진실행검토_삼익협의실행_노은14BL 최종내역서(04.6.24)_검토2" xfId="1578" xr:uid="{00000000-0005-0000-0000-0000BA0B0000}"/>
    <cellStyle name="_적격(화산) _당진실행검토_삼익협의실행_노은14BL 최종내역서(04.6.24)_검토2_복사본 13블럭내역(최종04.10.05)" xfId="1579" xr:uid="{00000000-0005-0000-0000-0000BB0B0000}"/>
    <cellStyle name="_적격(화산) _당진실행검토_삼익협의실행_노은14BL 최종내역서(04.6.24)_복사본 13블럭내역(최종04.10.05)" xfId="1580" xr:uid="{00000000-0005-0000-0000-0000BC0B0000}"/>
    <cellStyle name="_적격(화산) _당진실행검토_삼익협의실행_노은2지구 13블럭내역(최종04.10.05)" xfId="1581" xr:uid="{00000000-0005-0000-0000-0000BD0B0000}"/>
    <cellStyle name="_적격(화산) _당진실행검토_삼익협의실행_동백리슈빌 최종내역서(단가참고)" xfId="1582" xr:uid="{00000000-0005-0000-0000-0000BE0B0000}"/>
    <cellStyle name="_적격(화산) _당진실행검토_삼익협의실행_동백리슈빌 최종내역서(단가참고)_복사본 13블럭내역(최종04.10.05)" xfId="1583" xr:uid="{00000000-0005-0000-0000-0000BF0B0000}"/>
    <cellStyle name="_적격(화산) _당진실행검토_삼익협의실행_동백리슈빌 확정내역서(2004.02.10)" xfId="1584" xr:uid="{00000000-0005-0000-0000-0000C00B0000}"/>
    <cellStyle name="_적격(화산) _당진실행검토_삼익협의실행_리슈빌 공사별 비교(전체현장)" xfId="1585" xr:uid="{00000000-0005-0000-0000-0000C10B0000}"/>
    <cellStyle name="_적격(화산) _당진실행검토_삼익협의실행_리슈빌 공사별 비교(전체현장)_복사본 13블럭내역(최종04.10.05)" xfId="1586" xr:uid="{00000000-0005-0000-0000-0000C20B0000}"/>
    <cellStyle name="_적격(화산) _당진실행검토_삼익협의실행_실행(노은리슈빌)" xfId="1587" xr:uid="{00000000-0005-0000-0000-0000C30B0000}"/>
    <cellStyle name="_적격(화산) _당진실행검토_삼익협의실행_실행(노은리슈빌)_관저리슈빌최종실행1" xfId="1588" xr:uid="{00000000-0005-0000-0000-0000C40B0000}"/>
    <cellStyle name="_적격(화산) _당진실행검토_삼익협의실행_실행(노은리슈빌)_관저리슈빌최종실행1_관저리슈빌최종실행1" xfId="1589" xr:uid="{00000000-0005-0000-0000-0000C50B0000}"/>
    <cellStyle name="_적격(화산) _당진실행검토_삼익협의실행_실행예산 (2004.03.29)" xfId="1590" xr:uid="{00000000-0005-0000-0000-0000C60B0000}"/>
    <cellStyle name="_적격(화산) _당진실행검토_삼익협의실행_용인IC 내역서(결재0413)" xfId="1591" xr:uid="{00000000-0005-0000-0000-0000C70B0000}"/>
    <cellStyle name="_적격(화산) _당진실행검토_삼익협의실행_청주비하내역(04.09.16)" xfId="1592" xr:uid="{00000000-0005-0000-0000-0000C80B0000}"/>
    <cellStyle name="_적격(화산) _당진실행검토_실행(노은리슈빌)" xfId="1593" xr:uid="{00000000-0005-0000-0000-0000C90B0000}"/>
    <cellStyle name="_적격(화산) _당진실행검토_실행(노은리슈빌)_관저리슈빌최종실행1" xfId="1594" xr:uid="{00000000-0005-0000-0000-0000CA0B0000}"/>
    <cellStyle name="_적격(화산) _당진실행검토_실행(노은리슈빌)_관저리슈빌최종실행1_관저리슈빌최종실행1" xfId="1595" xr:uid="{00000000-0005-0000-0000-0000CB0B0000}"/>
    <cellStyle name="_적격(화산) _당진실행검토_실행검토228" xfId="1596" xr:uid="{00000000-0005-0000-0000-0000CC0B0000}"/>
    <cellStyle name="_적격(화산) _당진실행검토_실행검토228_00.실행예산(결재)" xfId="1597" xr:uid="{00000000-0005-0000-0000-0000CD0B0000}"/>
    <cellStyle name="_적격(화산) _당진실행검토_실행검토228_07.복수리슈빌 미장" xfId="1598" xr:uid="{00000000-0005-0000-0000-0000CE0B0000}"/>
    <cellStyle name="_적격(화산) _당진실행검토_실행검토228_견적용내역" xfId="1599" xr:uid="{00000000-0005-0000-0000-0000CF0B0000}"/>
    <cellStyle name="_적격(화산) _당진실행검토_실행검토228_견적용내역(도급비교)" xfId="1600" xr:uid="{00000000-0005-0000-0000-0000D00B0000}"/>
    <cellStyle name="_적격(화산) _당진실행검토_실행검토228_견적용내역(도급비교)_관저리슈빌최종실행1" xfId="1601" xr:uid="{00000000-0005-0000-0000-0000D10B0000}"/>
    <cellStyle name="_적격(화산) _당진실행검토_실행검토228_견적용내역(도급비교)_관저리슈빌최종실행1_관저리슈빌최종실행1" xfId="1602" xr:uid="{00000000-0005-0000-0000-0000D20B0000}"/>
    <cellStyle name="_적격(화산) _당진실행검토_실행검토228_견적용내역_관저리슈빌최종실행1" xfId="1603" xr:uid="{00000000-0005-0000-0000-0000D30B0000}"/>
    <cellStyle name="_적격(화산) _당진실행검토_실행검토228_견적용내역_관저리슈빌최종실행1_관저리슈빌최종실행1" xfId="1604" xr:uid="{00000000-0005-0000-0000-0000D40B0000}"/>
    <cellStyle name="_적격(화산) _당진실행검토_실행검토228_관저리슈빌최종실행(1224)" xfId="1605" xr:uid="{00000000-0005-0000-0000-0000D50B0000}"/>
    <cellStyle name="_적격(화산) _당진실행검토_실행검토228_관저리슈빌최종실행(1224)_관저리슈빌최종실행1" xfId="1606" xr:uid="{00000000-0005-0000-0000-0000D60B0000}"/>
    <cellStyle name="_적격(화산) _당진실행검토_실행검토228_관저리슈빌최종실행(1224)_관저리슈빌최종실행1_관저리슈빌최종실행1" xfId="1607" xr:uid="{00000000-0005-0000-0000-0000D70B0000}"/>
    <cellStyle name="_적격(화산) _당진실행검토_실행검토228_관저리슈빌최종실행1" xfId="1608" xr:uid="{00000000-0005-0000-0000-0000D80B0000}"/>
    <cellStyle name="_적격(화산) _당진실행검토_실행검토228_노은14BL 최종내역서(04.10.05)" xfId="1609" xr:uid="{00000000-0005-0000-0000-0000D90B0000}"/>
    <cellStyle name="_적격(화산) _당진실행검토_실행검토228_노은14BL 최종내역서(04.10.05)_복사본 13블럭내역(최종04.10.05)" xfId="1610" xr:uid="{00000000-0005-0000-0000-0000DA0B0000}"/>
    <cellStyle name="_적격(화산) _당진실행검토_실행검토228_노은14BL 최종내역서(04.6.18)" xfId="1611" xr:uid="{00000000-0005-0000-0000-0000DB0B0000}"/>
    <cellStyle name="_적격(화산) _당진실행검토_실행검토228_노은14BL 최종내역서(04.6.18)_노은14BL 최종내역서(04.10.05)" xfId="1612" xr:uid="{00000000-0005-0000-0000-0000DC0B0000}"/>
    <cellStyle name="_적격(화산) _당진실행검토_실행검토228_노은14BL 최종내역서(04.6.18)_노은14BL 최종내역서(04.10.05)_복사본 13블럭내역(최종04.10.05)" xfId="1613" xr:uid="{00000000-0005-0000-0000-0000DD0B0000}"/>
    <cellStyle name="_적격(화산) _당진실행검토_실행검토228_노은14BL 최종내역서(04.6.18)_노은2지구 13블럭내역(최종04.10.05)" xfId="1614" xr:uid="{00000000-0005-0000-0000-0000DE0B0000}"/>
    <cellStyle name="_적격(화산) _당진실행검토_실행검토228_노은14BL 최종내역서(04.6.18)_청주비하내역(04.09.16)" xfId="1615" xr:uid="{00000000-0005-0000-0000-0000DF0B0000}"/>
    <cellStyle name="_적격(화산) _당진실행검토_실행검토228_노은14BL 최종내역서(04.6.24)" xfId="1616" xr:uid="{00000000-0005-0000-0000-0000E00B0000}"/>
    <cellStyle name="_적격(화산) _당진실행검토_실행검토228_노은14BL 최종내역서(04.6.24)_검토" xfId="1617" xr:uid="{00000000-0005-0000-0000-0000E10B0000}"/>
    <cellStyle name="_적격(화산) _당진실행검토_실행검토228_노은14BL 최종내역서(04.6.24)_검토_복사본 13블럭내역(최종04.10.05)" xfId="1618" xr:uid="{00000000-0005-0000-0000-0000E20B0000}"/>
    <cellStyle name="_적격(화산) _당진실행검토_실행검토228_노은14BL 최종내역서(04.6.24)_검토1" xfId="1619" xr:uid="{00000000-0005-0000-0000-0000E30B0000}"/>
    <cellStyle name="_적격(화산) _당진실행검토_실행검토228_노은14BL 최종내역서(04.6.24)_검토1_복사본 13블럭내역(최종04.10.05)" xfId="1620" xr:uid="{00000000-0005-0000-0000-0000E40B0000}"/>
    <cellStyle name="_적격(화산) _당진실행검토_실행검토228_노은14BL 최종내역서(04.6.24)_검토2" xfId="1621" xr:uid="{00000000-0005-0000-0000-0000E50B0000}"/>
    <cellStyle name="_적격(화산) _당진실행검토_실행검토228_노은14BL 최종내역서(04.6.24)_검토2_복사본 13블럭내역(최종04.10.05)" xfId="1622" xr:uid="{00000000-0005-0000-0000-0000E60B0000}"/>
    <cellStyle name="_적격(화산) _당진실행검토_실행검토228_노은14BL 최종내역서(04.6.24)_복사본 13블럭내역(최종04.10.05)" xfId="1623" xr:uid="{00000000-0005-0000-0000-0000E70B0000}"/>
    <cellStyle name="_적격(화산) _당진실행검토_실행검토228_노은2지구 13블럭내역(최종04.10.05)" xfId="1624" xr:uid="{00000000-0005-0000-0000-0000E80B0000}"/>
    <cellStyle name="_적격(화산) _당진실행검토_실행검토228_동백리슈빌 최종내역서(단가참고)" xfId="1625" xr:uid="{00000000-0005-0000-0000-0000E90B0000}"/>
    <cellStyle name="_적격(화산) _당진실행검토_실행검토228_동백리슈빌 최종내역서(단가참고)_복사본 13블럭내역(최종04.10.05)" xfId="1626" xr:uid="{00000000-0005-0000-0000-0000EA0B0000}"/>
    <cellStyle name="_적격(화산) _당진실행검토_실행검토228_동백리슈빌 확정내역서(2004.02.10)" xfId="1627" xr:uid="{00000000-0005-0000-0000-0000EB0B0000}"/>
    <cellStyle name="_적격(화산) _당진실행검토_실행검토228_리슈빌 공사별 비교(전체현장)" xfId="1628" xr:uid="{00000000-0005-0000-0000-0000EC0B0000}"/>
    <cellStyle name="_적격(화산) _당진실행검토_실행검토228_리슈빌 공사별 비교(전체현장)_복사본 13블럭내역(최종04.10.05)" xfId="1629" xr:uid="{00000000-0005-0000-0000-0000ED0B0000}"/>
    <cellStyle name="_적격(화산) _당진실행검토_실행검토228_실행(노은리슈빌)" xfId="1630" xr:uid="{00000000-0005-0000-0000-0000EE0B0000}"/>
    <cellStyle name="_적격(화산) _당진실행검토_실행검토228_실행(노은리슈빌)_관저리슈빌최종실행1" xfId="1631" xr:uid="{00000000-0005-0000-0000-0000EF0B0000}"/>
    <cellStyle name="_적격(화산) _당진실행검토_실행검토228_실행(노은리슈빌)_관저리슈빌최종실행1_관저리슈빌최종실행1" xfId="1632" xr:uid="{00000000-0005-0000-0000-0000F00B0000}"/>
    <cellStyle name="_적격(화산) _당진실행검토_실행검토228_실행예산 (2004.03.29)" xfId="1633" xr:uid="{00000000-0005-0000-0000-0000F10B0000}"/>
    <cellStyle name="_적격(화산) _당진실행검토_실행검토228_용인IC 내역서(결재0413)" xfId="1634" xr:uid="{00000000-0005-0000-0000-0000F20B0000}"/>
    <cellStyle name="_적격(화산) _당진실행검토_실행검토228_청주비하내역(04.09.16)" xfId="1635" xr:uid="{00000000-0005-0000-0000-0000F30B0000}"/>
    <cellStyle name="_적격(화산) _당진실행검토_실행예산 (2004.03.29)" xfId="1636" xr:uid="{00000000-0005-0000-0000-0000F40B0000}"/>
    <cellStyle name="_적격(화산) _당진실행검토_용인IC 내역서(결재0413)" xfId="1637" xr:uid="{00000000-0005-0000-0000-0000F50B0000}"/>
    <cellStyle name="_적격(화산) _당진실행검토_청주비하내역(04.09.16)" xfId="1638" xr:uid="{00000000-0005-0000-0000-0000F60B0000}"/>
    <cellStyle name="_적격(화산) _동백리슈빌 최종내역서(단가참고)" xfId="1639" xr:uid="{00000000-0005-0000-0000-0000F70B0000}"/>
    <cellStyle name="_적격(화산) _동백리슈빌 최종내역서(단가참고)_복사본 13블럭내역(최종04.10.05)" xfId="1640" xr:uid="{00000000-0005-0000-0000-0000F80B0000}"/>
    <cellStyle name="_적격(화산) _동백리슈빌 확정내역서(2004.02.10)" xfId="1641" xr:uid="{00000000-0005-0000-0000-0000F90B0000}"/>
    <cellStyle name="_적격(화산) _리슈빌 공사별 비교(전체현장)" xfId="1642" xr:uid="{00000000-0005-0000-0000-0000FA0B0000}"/>
    <cellStyle name="_적격(화산) _리슈빌 공사별 비교(전체현장)_복사본 13블럭내역(최종04.10.05)" xfId="1643" xr:uid="{00000000-0005-0000-0000-0000FB0B0000}"/>
    <cellStyle name="_적격(화산) _실행(노은리슈빌)" xfId="1644" xr:uid="{00000000-0005-0000-0000-0000FC0B0000}"/>
    <cellStyle name="_적격(화산) _실행(노은리슈빌)_관저리슈빌최종실행1" xfId="1645" xr:uid="{00000000-0005-0000-0000-0000FD0B0000}"/>
    <cellStyle name="_적격(화산) _실행(노은리슈빌)_관저리슈빌최종실행1_관저리슈빌최종실행1" xfId="1646" xr:uid="{00000000-0005-0000-0000-0000FE0B0000}"/>
    <cellStyle name="_적격(화산) _실행검토228" xfId="1647" xr:uid="{00000000-0005-0000-0000-0000FF0B0000}"/>
    <cellStyle name="_적격(화산) _실행검토228_00.실행예산(결재)" xfId="1648" xr:uid="{00000000-0005-0000-0000-0000000C0000}"/>
    <cellStyle name="_적격(화산) _실행검토228_07.복수리슈빌 미장" xfId="1649" xr:uid="{00000000-0005-0000-0000-0000010C0000}"/>
    <cellStyle name="_적격(화산) _실행검토228_견적용내역" xfId="1650" xr:uid="{00000000-0005-0000-0000-0000020C0000}"/>
    <cellStyle name="_적격(화산) _실행검토228_견적용내역(도급비교)" xfId="1651" xr:uid="{00000000-0005-0000-0000-0000030C0000}"/>
    <cellStyle name="_적격(화산) _실행검토228_견적용내역(도급비교)_관저리슈빌최종실행1" xfId="1652" xr:uid="{00000000-0005-0000-0000-0000040C0000}"/>
    <cellStyle name="_적격(화산) _실행검토228_견적용내역(도급비교)_관저리슈빌최종실행1_관저리슈빌최종실행1" xfId="1653" xr:uid="{00000000-0005-0000-0000-0000050C0000}"/>
    <cellStyle name="_적격(화산) _실행검토228_견적용내역_관저리슈빌최종실행1" xfId="1654" xr:uid="{00000000-0005-0000-0000-0000060C0000}"/>
    <cellStyle name="_적격(화산) _실행검토228_견적용내역_관저리슈빌최종실행1_관저리슈빌최종실행1" xfId="1655" xr:uid="{00000000-0005-0000-0000-0000070C0000}"/>
    <cellStyle name="_적격(화산) _실행검토228_관저리슈빌최종실행(1224)" xfId="1656" xr:uid="{00000000-0005-0000-0000-0000080C0000}"/>
    <cellStyle name="_적격(화산) _실행검토228_관저리슈빌최종실행(1224)_관저리슈빌최종실행1" xfId="1657" xr:uid="{00000000-0005-0000-0000-0000090C0000}"/>
    <cellStyle name="_적격(화산) _실행검토228_관저리슈빌최종실행(1224)_관저리슈빌최종실행1_관저리슈빌최종실행1" xfId="1658" xr:uid="{00000000-0005-0000-0000-00000A0C0000}"/>
    <cellStyle name="_적격(화산) _실행검토228_관저리슈빌최종실행1" xfId="1659" xr:uid="{00000000-0005-0000-0000-00000B0C0000}"/>
    <cellStyle name="_적격(화산) _실행검토228_노은14BL 최종내역서(04.10.05)" xfId="1660" xr:uid="{00000000-0005-0000-0000-00000C0C0000}"/>
    <cellStyle name="_적격(화산) _실행검토228_노은14BL 최종내역서(04.10.05)_복사본 13블럭내역(최종04.10.05)" xfId="1661" xr:uid="{00000000-0005-0000-0000-00000D0C0000}"/>
    <cellStyle name="_적격(화산) _실행검토228_노은14BL 최종내역서(04.6.18)" xfId="1662" xr:uid="{00000000-0005-0000-0000-00000E0C0000}"/>
    <cellStyle name="_적격(화산) _실행검토228_노은14BL 최종내역서(04.6.18)_노은14BL 최종내역서(04.10.05)" xfId="1663" xr:uid="{00000000-0005-0000-0000-00000F0C0000}"/>
    <cellStyle name="_적격(화산) _실행검토228_노은14BL 최종내역서(04.6.18)_노은14BL 최종내역서(04.10.05)_복사본 13블럭내역(최종04.10.05)" xfId="1664" xr:uid="{00000000-0005-0000-0000-0000100C0000}"/>
    <cellStyle name="_적격(화산) _실행검토228_노은14BL 최종내역서(04.6.18)_노은2지구 13블럭내역(최종04.10.05)" xfId="1665" xr:uid="{00000000-0005-0000-0000-0000110C0000}"/>
    <cellStyle name="_적격(화산) _실행검토228_노은14BL 최종내역서(04.6.18)_청주비하내역(04.09.16)" xfId="1666" xr:uid="{00000000-0005-0000-0000-0000120C0000}"/>
    <cellStyle name="_적격(화산) _실행검토228_노은14BL 최종내역서(04.6.24)" xfId="1667" xr:uid="{00000000-0005-0000-0000-0000130C0000}"/>
    <cellStyle name="_적격(화산) _실행검토228_노은14BL 최종내역서(04.6.24)_검토" xfId="1668" xr:uid="{00000000-0005-0000-0000-0000140C0000}"/>
    <cellStyle name="_적격(화산) _실행검토228_노은14BL 최종내역서(04.6.24)_검토_복사본 13블럭내역(최종04.10.05)" xfId="1669" xr:uid="{00000000-0005-0000-0000-0000150C0000}"/>
    <cellStyle name="_적격(화산) _실행검토228_노은14BL 최종내역서(04.6.24)_검토1" xfId="1670" xr:uid="{00000000-0005-0000-0000-0000160C0000}"/>
    <cellStyle name="_적격(화산) _실행검토228_노은14BL 최종내역서(04.6.24)_검토1_복사본 13블럭내역(최종04.10.05)" xfId="1671" xr:uid="{00000000-0005-0000-0000-0000170C0000}"/>
    <cellStyle name="_적격(화산) _실행검토228_노은14BL 최종내역서(04.6.24)_검토2" xfId="1672" xr:uid="{00000000-0005-0000-0000-0000180C0000}"/>
    <cellStyle name="_적격(화산) _실행검토228_노은14BL 최종내역서(04.6.24)_검토2_복사본 13블럭내역(최종04.10.05)" xfId="1673" xr:uid="{00000000-0005-0000-0000-0000190C0000}"/>
    <cellStyle name="_적격(화산) _실행검토228_노은14BL 최종내역서(04.6.24)_복사본 13블럭내역(최종04.10.05)" xfId="1674" xr:uid="{00000000-0005-0000-0000-00001A0C0000}"/>
    <cellStyle name="_적격(화산) _실행검토228_노은2지구 13블럭내역(최종04.10.05)" xfId="1675" xr:uid="{00000000-0005-0000-0000-00001B0C0000}"/>
    <cellStyle name="_적격(화산) _실행검토228_동백리슈빌 최종내역서(단가참고)" xfId="1676" xr:uid="{00000000-0005-0000-0000-00001C0C0000}"/>
    <cellStyle name="_적격(화산) _실행검토228_동백리슈빌 최종내역서(단가참고)_복사본 13블럭내역(최종04.10.05)" xfId="1677" xr:uid="{00000000-0005-0000-0000-00001D0C0000}"/>
    <cellStyle name="_적격(화산) _실행검토228_동백리슈빌 확정내역서(2004.02.10)" xfId="1678" xr:uid="{00000000-0005-0000-0000-00001E0C0000}"/>
    <cellStyle name="_적격(화산) _실행검토228_리슈빌 공사별 비교(전체현장)" xfId="1679" xr:uid="{00000000-0005-0000-0000-00001F0C0000}"/>
    <cellStyle name="_적격(화산) _실행검토228_리슈빌 공사별 비교(전체현장)_복사본 13블럭내역(최종04.10.05)" xfId="1680" xr:uid="{00000000-0005-0000-0000-0000200C0000}"/>
    <cellStyle name="_적격(화산) _실행검토228_삼익비교실행" xfId="1681" xr:uid="{00000000-0005-0000-0000-0000210C0000}"/>
    <cellStyle name="_적격(화산) _실행검토228_삼익비교실행_00.실행예산(결재)" xfId="1682" xr:uid="{00000000-0005-0000-0000-0000220C0000}"/>
    <cellStyle name="_적격(화산) _실행검토228_삼익비교실행_07.복수리슈빌 미장" xfId="1683" xr:uid="{00000000-0005-0000-0000-0000230C0000}"/>
    <cellStyle name="_적격(화산) _실행검토228_삼익비교실행_견적용내역" xfId="1684" xr:uid="{00000000-0005-0000-0000-0000240C0000}"/>
    <cellStyle name="_적격(화산) _실행검토228_삼익비교실행_견적용내역(도급비교)" xfId="1685" xr:uid="{00000000-0005-0000-0000-0000250C0000}"/>
    <cellStyle name="_적격(화산) _실행검토228_삼익비교실행_견적용내역(도급비교)_관저리슈빌최종실행1" xfId="1686" xr:uid="{00000000-0005-0000-0000-0000260C0000}"/>
    <cellStyle name="_적격(화산) _실행검토228_삼익비교실행_견적용내역(도급비교)_관저리슈빌최종실행1_관저리슈빌최종실행1" xfId="1687" xr:uid="{00000000-0005-0000-0000-0000270C0000}"/>
    <cellStyle name="_적격(화산) _실행검토228_삼익비교실행_견적용내역_관저리슈빌최종실행1" xfId="1688" xr:uid="{00000000-0005-0000-0000-0000280C0000}"/>
    <cellStyle name="_적격(화산) _실행검토228_삼익비교실행_견적용내역_관저리슈빌최종실행1_관저리슈빌최종실행1" xfId="1689" xr:uid="{00000000-0005-0000-0000-0000290C0000}"/>
    <cellStyle name="_적격(화산) _실행검토228_삼익비교실행_관저리슈빌최종실행(1224)" xfId="1690" xr:uid="{00000000-0005-0000-0000-00002A0C0000}"/>
    <cellStyle name="_적격(화산) _실행검토228_삼익비교실행_관저리슈빌최종실행(1224)_관저리슈빌최종실행1" xfId="1691" xr:uid="{00000000-0005-0000-0000-00002B0C0000}"/>
    <cellStyle name="_적격(화산) _실행검토228_삼익비교실행_관저리슈빌최종실행(1224)_관저리슈빌최종실행1_관저리슈빌최종실행1" xfId="1692" xr:uid="{00000000-0005-0000-0000-00002C0C0000}"/>
    <cellStyle name="_적격(화산) _실행검토228_삼익비교실행_관저리슈빌최종실행1" xfId="1693" xr:uid="{00000000-0005-0000-0000-00002D0C0000}"/>
    <cellStyle name="_적격(화산) _실행검토228_삼익비교실행_노은14BL 최종내역서(04.10.05)" xfId="1694" xr:uid="{00000000-0005-0000-0000-00002E0C0000}"/>
    <cellStyle name="_적격(화산) _실행검토228_삼익비교실행_노은14BL 최종내역서(04.10.05)_복사본 13블럭내역(최종04.10.05)" xfId="1695" xr:uid="{00000000-0005-0000-0000-00002F0C0000}"/>
    <cellStyle name="_적격(화산) _실행검토228_삼익비교실행_노은14BL 최종내역서(04.6.18)" xfId="1696" xr:uid="{00000000-0005-0000-0000-0000300C0000}"/>
    <cellStyle name="_적격(화산) _실행검토228_삼익비교실행_노은14BL 최종내역서(04.6.18)_노은14BL 최종내역서(04.10.05)" xfId="1697" xr:uid="{00000000-0005-0000-0000-0000310C0000}"/>
    <cellStyle name="_적격(화산) _실행검토228_삼익비교실행_노은14BL 최종내역서(04.6.18)_노은14BL 최종내역서(04.10.05)_복사본 13블럭내역(최종04.10.05)" xfId="1698" xr:uid="{00000000-0005-0000-0000-0000320C0000}"/>
    <cellStyle name="_적격(화산) _실행검토228_삼익비교실행_노은14BL 최종내역서(04.6.18)_노은2지구 13블럭내역(최종04.10.05)" xfId="1699" xr:uid="{00000000-0005-0000-0000-0000330C0000}"/>
    <cellStyle name="_적격(화산) _실행검토228_삼익비교실행_노은14BL 최종내역서(04.6.18)_청주비하내역(04.09.16)" xfId="1700" xr:uid="{00000000-0005-0000-0000-0000340C0000}"/>
    <cellStyle name="_적격(화산) _실행검토228_삼익비교실행_노은14BL 최종내역서(04.6.24)" xfId="1701" xr:uid="{00000000-0005-0000-0000-0000350C0000}"/>
    <cellStyle name="_적격(화산) _실행검토228_삼익비교실행_노은14BL 최종내역서(04.6.24)_검토" xfId="1702" xr:uid="{00000000-0005-0000-0000-0000360C0000}"/>
    <cellStyle name="_적격(화산) _실행검토228_삼익비교실행_노은14BL 최종내역서(04.6.24)_검토_복사본 13블럭내역(최종04.10.05)" xfId="1703" xr:uid="{00000000-0005-0000-0000-0000370C0000}"/>
    <cellStyle name="_적격(화산) _실행검토228_삼익비교실행_노은14BL 최종내역서(04.6.24)_검토1" xfId="1704" xr:uid="{00000000-0005-0000-0000-0000380C0000}"/>
    <cellStyle name="_적격(화산) _실행검토228_삼익비교실행_노은14BL 최종내역서(04.6.24)_검토1_복사본 13블럭내역(최종04.10.05)" xfId="1705" xr:uid="{00000000-0005-0000-0000-0000390C0000}"/>
    <cellStyle name="_적격(화산) _실행검토228_삼익비교실행_노은14BL 최종내역서(04.6.24)_검토2" xfId="1706" xr:uid="{00000000-0005-0000-0000-00003A0C0000}"/>
    <cellStyle name="_적격(화산) _실행검토228_삼익비교실행_노은14BL 최종내역서(04.6.24)_검토2_복사본 13블럭내역(최종04.10.05)" xfId="1707" xr:uid="{00000000-0005-0000-0000-00003B0C0000}"/>
    <cellStyle name="_적격(화산) _실행검토228_삼익비교실행_노은14BL 최종내역서(04.6.24)_복사본 13블럭내역(최종04.10.05)" xfId="1708" xr:uid="{00000000-0005-0000-0000-00003C0C0000}"/>
    <cellStyle name="_적격(화산) _실행검토228_삼익비교실행_노은2지구 13블럭내역(최종04.10.05)" xfId="1709" xr:uid="{00000000-0005-0000-0000-00003D0C0000}"/>
    <cellStyle name="_적격(화산) _실행검토228_삼익비교실행_동백리슈빌 최종내역서(단가참고)" xfId="1710" xr:uid="{00000000-0005-0000-0000-00003E0C0000}"/>
    <cellStyle name="_적격(화산) _실행검토228_삼익비교실행_동백리슈빌 최종내역서(단가참고)_복사본 13블럭내역(최종04.10.05)" xfId="1711" xr:uid="{00000000-0005-0000-0000-00003F0C0000}"/>
    <cellStyle name="_적격(화산) _실행검토228_삼익비교실행_동백리슈빌 확정내역서(2004.02.10)" xfId="1712" xr:uid="{00000000-0005-0000-0000-0000400C0000}"/>
    <cellStyle name="_적격(화산) _실행검토228_삼익비교실행_리슈빌 공사별 비교(전체현장)" xfId="1713" xr:uid="{00000000-0005-0000-0000-0000410C0000}"/>
    <cellStyle name="_적격(화산) _실행검토228_삼익비교실행_리슈빌 공사별 비교(전체현장)_복사본 13블럭내역(최종04.10.05)" xfId="1714" xr:uid="{00000000-0005-0000-0000-0000420C0000}"/>
    <cellStyle name="_적격(화산) _실행검토228_삼익비교실행_실행(노은리슈빌)" xfId="1715" xr:uid="{00000000-0005-0000-0000-0000430C0000}"/>
    <cellStyle name="_적격(화산) _실행검토228_삼익비교실행_실행(노은리슈빌)_관저리슈빌최종실행1" xfId="1716" xr:uid="{00000000-0005-0000-0000-0000440C0000}"/>
    <cellStyle name="_적격(화산) _실행검토228_삼익비교실행_실행(노은리슈빌)_관저리슈빌최종실행1_관저리슈빌최종실행1" xfId="1717" xr:uid="{00000000-0005-0000-0000-0000450C0000}"/>
    <cellStyle name="_적격(화산) _실행검토228_삼익비교실행_실행예산 (2004.03.29)" xfId="1718" xr:uid="{00000000-0005-0000-0000-0000460C0000}"/>
    <cellStyle name="_적격(화산) _실행검토228_삼익비교실행_용인IC 내역서(결재0413)" xfId="1719" xr:uid="{00000000-0005-0000-0000-0000470C0000}"/>
    <cellStyle name="_적격(화산) _실행검토228_삼익비교실행_청주비하내역(04.09.16)" xfId="1720" xr:uid="{00000000-0005-0000-0000-0000480C0000}"/>
    <cellStyle name="_적격(화산) _실행검토228_삼익협의실행" xfId="1721" xr:uid="{00000000-0005-0000-0000-0000490C0000}"/>
    <cellStyle name="_적격(화산) _실행검토228_삼익협의실행_00.실행예산(결재)" xfId="1722" xr:uid="{00000000-0005-0000-0000-00004A0C0000}"/>
    <cellStyle name="_적격(화산) _실행검토228_삼익협의실행_07.복수리슈빌 미장" xfId="1723" xr:uid="{00000000-0005-0000-0000-00004B0C0000}"/>
    <cellStyle name="_적격(화산) _실행검토228_삼익협의실행_견적용내역" xfId="1724" xr:uid="{00000000-0005-0000-0000-00004C0C0000}"/>
    <cellStyle name="_적격(화산) _실행검토228_삼익협의실행_견적용내역(도급비교)" xfId="1725" xr:uid="{00000000-0005-0000-0000-00004D0C0000}"/>
    <cellStyle name="_적격(화산) _실행검토228_삼익협의실행_견적용내역(도급비교)_관저리슈빌최종실행1" xfId="1726" xr:uid="{00000000-0005-0000-0000-00004E0C0000}"/>
    <cellStyle name="_적격(화산) _실행검토228_삼익협의실행_견적용내역(도급비교)_관저리슈빌최종실행1_관저리슈빌최종실행1" xfId="1727" xr:uid="{00000000-0005-0000-0000-00004F0C0000}"/>
    <cellStyle name="_적격(화산) _실행검토228_삼익협의실행_견적용내역_관저리슈빌최종실행1" xfId="1728" xr:uid="{00000000-0005-0000-0000-0000500C0000}"/>
    <cellStyle name="_적격(화산) _실행검토228_삼익협의실행_견적용내역_관저리슈빌최종실행1_관저리슈빌최종실행1" xfId="1729" xr:uid="{00000000-0005-0000-0000-0000510C0000}"/>
    <cellStyle name="_적격(화산) _실행검토228_삼익협의실행_관저리슈빌최종실행(1224)" xfId="1730" xr:uid="{00000000-0005-0000-0000-0000520C0000}"/>
    <cellStyle name="_적격(화산) _실행검토228_삼익협의실행_관저리슈빌최종실행(1224)_관저리슈빌최종실행1" xfId="1731" xr:uid="{00000000-0005-0000-0000-0000530C0000}"/>
    <cellStyle name="_적격(화산) _실행검토228_삼익협의실행_관저리슈빌최종실행(1224)_관저리슈빌최종실행1_관저리슈빌최종실행1" xfId="1732" xr:uid="{00000000-0005-0000-0000-0000540C0000}"/>
    <cellStyle name="_적격(화산) _실행검토228_삼익협의실행_관저리슈빌최종실행1" xfId="1733" xr:uid="{00000000-0005-0000-0000-0000550C0000}"/>
    <cellStyle name="_적격(화산) _실행검토228_삼익협의실행_노은14BL 최종내역서(04.10.05)" xfId="1734" xr:uid="{00000000-0005-0000-0000-0000560C0000}"/>
    <cellStyle name="_적격(화산) _실행검토228_삼익협의실행_노은14BL 최종내역서(04.10.05)_복사본 13블럭내역(최종04.10.05)" xfId="1735" xr:uid="{00000000-0005-0000-0000-0000570C0000}"/>
    <cellStyle name="_적격(화산) _실행검토228_삼익협의실행_노은14BL 최종내역서(04.6.18)" xfId="1736" xr:uid="{00000000-0005-0000-0000-0000580C0000}"/>
    <cellStyle name="_적격(화산) _실행검토228_삼익협의실행_노은14BL 최종내역서(04.6.18)_노은14BL 최종내역서(04.10.05)" xfId="1737" xr:uid="{00000000-0005-0000-0000-0000590C0000}"/>
    <cellStyle name="_적격(화산) _실행검토228_삼익협의실행_노은14BL 최종내역서(04.6.18)_노은14BL 최종내역서(04.10.05)_복사본 13블럭내역(최종04.10.05)" xfId="1738" xr:uid="{00000000-0005-0000-0000-00005A0C0000}"/>
    <cellStyle name="_적격(화산) _실행검토228_삼익협의실행_노은14BL 최종내역서(04.6.18)_노은2지구 13블럭내역(최종04.10.05)" xfId="1739" xr:uid="{00000000-0005-0000-0000-00005B0C0000}"/>
    <cellStyle name="_적격(화산) _실행검토228_삼익협의실행_노은14BL 최종내역서(04.6.18)_청주비하내역(04.09.16)" xfId="1740" xr:uid="{00000000-0005-0000-0000-00005C0C0000}"/>
    <cellStyle name="_적격(화산) _실행검토228_삼익협의실행_노은14BL 최종내역서(04.6.24)" xfId="1741" xr:uid="{00000000-0005-0000-0000-00005D0C0000}"/>
    <cellStyle name="_적격(화산) _실행검토228_삼익협의실행_노은14BL 최종내역서(04.6.24)_검토" xfId="1742" xr:uid="{00000000-0005-0000-0000-00005E0C0000}"/>
    <cellStyle name="_적격(화산) _실행검토228_삼익협의실행_노은14BL 최종내역서(04.6.24)_검토_복사본 13블럭내역(최종04.10.05)" xfId="1743" xr:uid="{00000000-0005-0000-0000-00005F0C0000}"/>
    <cellStyle name="_적격(화산) _실행검토228_삼익협의실행_노은14BL 최종내역서(04.6.24)_검토1" xfId="1744" xr:uid="{00000000-0005-0000-0000-0000600C0000}"/>
    <cellStyle name="_적격(화산) _실행검토228_삼익협의실행_노은14BL 최종내역서(04.6.24)_검토1_복사본 13블럭내역(최종04.10.05)" xfId="1745" xr:uid="{00000000-0005-0000-0000-0000610C0000}"/>
    <cellStyle name="_적격(화산) _실행검토228_삼익협의실행_노은14BL 최종내역서(04.6.24)_검토2" xfId="1746" xr:uid="{00000000-0005-0000-0000-0000620C0000}"/>
    <cellStyle name="_적격(화산) _실행검토228_삼익협의실행_노은14BL 최종내역서(04.6.24)_검토2_복사본 13블럭내역(최종04.10.05)" xfId="1747" xr:uid="{00000000-0005-0000-0000-0000630C0000}"/>
    <cellStyle name="_적격(화산) _실행검토228_삼익협의실행_노은14BL 최종내역서(04.6.24)_복사본 13블럭내역(최종04.10.05)" xfId="1748" xr:uid="{00000000-0005-0000-0000-0000640C0000}"/>
    <cellStyle name="_적격(화산) _실행검토228_삼익협의실행_노은2지구 13블럭내역(최종04.10.05)" xfId="1749" xr:uid="{00000000-0005-0000-0000-0000650C0000}"/>
    <cellStyle name="_적격(화산) _실행검토228_삼익협의실행_동백리슈빌 최종내역서(단가참고)" xfId="1750" xr:uid="{00000000-0005-0000-0000-0000660C0000}"/>
    <cellStyle name="_적격(화산) _실행검토228_삼익협의실행_동백리슈빌 최종내역서(단가참고)_복사본 13블럭내역(최종04.10.05)" xfId="1751" xr:uid="{00000000-0005-0000-0000-0000670C0000}"/>
    <cellStyle name="_적격(화산) _실행검토228_삼익협의실행_동백리슈빌 확정내역서(2004.02.10)" xfId="1752" xr:uid="{00000000-0005-0000-0000-0000680C0000}"/>
    <cellStyle name="_적격(화산) _실행검토228_삼익협의실행_리슈빌 공사별 비교(전체현장)" xfId="1753" xr:uid="{00000000-0005-0000-0000-0000690C0000}"/>
    <cellStyle name="_적격(화산) _실행검토228_삼익협의실행_리슈빌 공사별 비교(전체현장)_복사본 13블럭내역(최종04.10.05)" xfId="1754" xr:uid="{00000000-0005-0000-0000-00006A0C0000}"/>
    <cellStyle name="_적격(화산) _실행검토228_삼익협의실행_실행(노은리슈빌)" xfId="1755" xr:uid="{00000000-0005-0000-0000-00006B0C0000}"/>
    <cellStyle name="_적격(화산) _실행검토228_삼익협의실행_실행(노은리슈빌)_관저리슈빌최종실행1" xfId="1756" xr:uid="{00000000-0005-0000-0000-00006C0C0000}"/>
    <cellStyle name="_적격(화산) _실행검토228_삼익협의실행_실행(노은리슈빌)_관저리슈빌최종실행1_관저리슈빌최종실행1" xfId="1757" xr:uid="{00000000-0005-0000-0000-00006D0C0000}"/>
    <cellStyle name="_적격(화산) _실행검토228_삼익협의실행_실행예산 (2004.03.29)" xfId="1758" xr:uid="{00000000-0005-0000-0000-00006E0C0000}"/>
    <cellStyle name="_적격(화산) _실행검토228_삼익협의실행_용인IC 내역서(결재0413)" xfId="1759" xr:uid="{00000000-0005-0000-0000-00006F0C0000}"/>
    <cellStyle name="_적격(화산) _실행검토228_삼익협의실행_청주비하내역(04.09.16)" xfId="1760" xr:uid="{00000000-0005-0000-0000-0000700C0000}"/>
    <cellStyle name="_적격(화산) _실행검토228_실행(노은리슈빌)" xfId="1761" xr:uid="{00000000-0005-0000-0000-0000710C0000}"/>
    <cellStyle name="_적격(화산) _실행검토228_실행(노은리슈빌)_관저리슈빌최종실행1" xfId="1762" xr:uid="{00000000-0005-0000-0000-0000720C0000}"/>
    <cellStyle name="_적격(화산) _실행검토228_실행(노은리슈빌)_관저리슈빌최종실행1_관저리슈빌최종실행1" xfId="1763" xr:uid="{00000000-0005-0000-0000-0000730C0000}"/>
    <cellStyle name="_적격(화산) _실행검토228_실행검토228" xfId="1764" xr:uid="{00000000-0005-0000-0000-0000740C0000}"/>
    <cellStyle name="_적격(화산) _실행검토228_실행검토228_00.실행예산(결재)" xfId="1765" xr:uid="{00000000-0005-0000-0000-0000750C0000}"/>
    <cellStyle name="_적격(화산) _실행검토228_실행검토228_07.복수리슈빌 미장" xfId="1766" xr:uid="{00000000-0005-0000-0000-0000760C0000}"/>
    <cellStyle name="_적격(화산) _실행검토228_실행검토228_견적용내역" xfId="1767" xr:uid="{00000000-0005-0000-0000-0000770C0000}"/>
    <cellStyle name="_적격(화산) _실행검토228_실행검토228_견적용내역(도급비교)" xfId="1768" xr:uid="{00000000-0005-0000-0000-0000780C0000}"/>
    <cellStyle name="_적격(화산) _실행검토228_실행검토228_견적용내역(도급비교)_관저리슈빌최종실행1" xfId="1769" xr:uid="{00000000-0005-0000-0000-0000790C0000}"/>
    <cellStyle name="_적격(화산) _실행검토228_실행검토228_견적용내역(도급비교)_관저리슈빌최종실행1_관저리슈빌최종실행1" xfId="1770" xr:uid="{00000000-0005-0000-0000-00007A0C0000}"/>
    <cellStyle name="_적격(화산) _실행검토228_실행검토228_견적용내역_관저리슈빌최종실행1" xfId="1771" xr:uid="{00000000-0005-0000-0000-00007B0C0000}"/>
    <cellStyle name="_적격(화산) _실행검토228_실행검토228_견적용내역_관저리슈빌최종실행1_관저리슈빌최종실행1" xfId="1772" xr:uid="{00000000-0005-0000-0000-00007C0C0000}"/>
    <cellStyle name="_적격(화산) _실행검토228_실행검토228_관저리슈빌최종실행(1224)" xfId="1773" xr:uid="{00000000-0005-0000-0000-00007D0C0000}"/>
    <cellStyle name="_적격(화산) _실행검토228_실행검토228_관저리슈빌최종실행(1224)_관저리슈빌최종실행1" xfId="1774" xr:uid="{00000000-0005-0000-0000-00007E0C0000}"/>
    <cellStyle name="_적격(화산) _실행검토228_실행검토228_관저리슈빌최종실행(1224)_관저리슈빌최종실행1_관저리슈빌최종실행1" xfId="1775" xr:uid="{00000000-0005-0000-0000-00007F0C0000}"/>
    <cellStyle name="_적격(화산) _실행검토228_실행검토228_관저리슈빌최종실행1" xfId="1776" xr:uid="{00000000-0005-0000-0000-0000800C0000}"/>
    <cellStyle name="_적격(화산) _실행검토228_실행검토228_노은14BL 최종내역서(04.10.05)" xfId="1777" xr:uid="{00000000-0005-0000-0000-0000810C0000}"/>
    <cellStyle name="_적격(화산) _실행검토228_실행검토228_노은14BL 최종내역서(04.10.05)_복사본 13블럭내역(최종04.10.05)" xfId="1778" xr:uid="{00000000-0005-0000-0000-0000820C0000}"/>
    <cellStyle name="_적격(화산) _실행검토228_실행검토228_노은14BL 최종내역서(04.6.18)" xfId="1779" xr:uid="{00000000-0005-0000-0000-0000830C0000}"/>
    <cellStyle name="_적격(화산) _실행검토228_실행검토228_노은14BL 최종내역서(04.6.18)_노은14BL 최종내역서(04.10.05)" xfId="1780" xr:uid="{00000000-0005-0000-0000-0000840C0000}"/>
    <cellStyle name="_적격(화산) _실행검토228_실행검토228_노은14BL 최종내역서(04.6.18)_노은14BL 최종내역서(04.10.05)_복사본 13블럭내역(최종04.10.05)" xfId="1781" xr:uid="{00000000-0005-0000-0000-0000850C0000}"/>
    <cellStyle name="_적격(화산) _실행검토228_실행검토228_노은14BL 최종내역서(04.6.18)_노은2지구 13블럭내역(최종04.10.05)" xfId="1782" xr:uid="{00000000-0005-0000-0000-0000860C0000}"/>
    <cellStyle name="_적격(화산) _실행검토228_실행검토228_노은14BL 최종내역서(04.6.18)_청주비하내역(04.09.16)" xfId="1783" xr:uid="{00000000-0005-0000-0000-0000870C0000}"/>
    <cellStyle name="_적격(화산) _실행검토228_실행검토228_노은14BL 최종내역서(04.6.24)" xfId="1784" xr:uid="{00000000-0005-0000-0000-0000880C0000}"/>
    <cellStyle name="_적격(화산) _실행검토228_실행검토228_노은14BL 최종내역서(04.6.24)_검토" xfId="1785" xr:uid="{00000000-0005-0000-0000-0000890C0000}"/>
    <cellStyle name="_적격(화산) _실행검토228_실행검토228_노은14BL 최종내역서(04.6.24)_검토_복사본 13블럭내역(최종04.10.05)" xfId="1786" xr:uid="{00000000-0005-0000-0000-00008A0C0000}"/>
    <cellStyle name="_적격(화산) _실행검토228_실행검토228_노은14BL 최종내역서(04.6.24)_검토1" xfId="1787" xr:uid="{00000000-0005-0000-0000-00008B0C0000}"/>
    <cellStyle name="_적격(화산) _실행검토228_실행검토228_노은14BL 최종내역서(04.6.24)_검토1_복사본 13블럭내역(최종04.10.05)" xfId="1788" xr:uid="{00000000-0005-0000-0000-00008C0C0000}"/>
    <cellStyle name="_적격(화산) _실행검토228_실행검토228_노은14BL 최종내역서(04.6.24)_검토2" xfId="1789" xr:uid="{00000000-0005-0000-0000-00008D0C0000}"/>
    <cellStyle name="_적격(화산) _실행검토228_실행검토228_노은14BL 최종내역서(04.6.24)_검토2_복사본 13블럭내역(최종04.10.05)" xfId="1790" xr:uid="{00000000-0005-0000-0000-00008E0C0000}"/>
    <cellStyle name="_적격(화산) _실행검토228_실행검토228_노은14BL 최종내역서(04.6.24)_복사본 13블럭내역(최종04.10.05)" xfId="1791" xr:uid="{00000000-0005-0000-0000-00008F0C0000}"/>
    <cellStyle name="_적격(화산) _실행검토228_실행검토228_노은2지구 13블럭내역(최종04.10.05)" xfId="1792" xr:uid="{00000000-0005-0000-0000-0000900C0000}"/>
    <cellStyle name="_적격(화산) _실행검토228_실행검토228_동백리슈빌 최종내역서(단가참고)" xfId="1793" xr:uid="{00000000-0005-0000-0000-0000910C0000}"/>
    <cellStyle name="_적격(화산) _실행검토228_실행검토228_동백리슈빌 최종내역서(단가참고)_복사본 13블럭내역(최종04.10.05)" xfId="1794" xr:uid="{00000000-0005-0000-0000-0000920C0000}"/>
    <cellStyle name="_적격(화산) _실행검토228_실행검토228_동백리슈빌 확정내역서(2004.02.10)" xfId="1795" xr:uid="{00000000-0005-0000-0000-0000930C0000}"/>
    <cellStyle name="_적격(화산) _실행검토228_실행검토228_리슈빌 공사별 비교(전체현장)" xfId="1796" xr:uid="{00000000-0005-0000-0000-0000940C0000}"/>
    <cellStyle name="_적격(화산) _실행검토228_실행검토228_리슈빌 공사별 비교(전체현장)_복사본 13블럭내역(최종04.10.05)" xfId="1797" xr:uid="{00000000-0005-0000-0000-0000950C0000}"/>
    <cellStyle name="_적격(화산) _실행검토228_실행검토228_실행(노은리슈빌)" xfId="1798" xr:uid="{00000000-0005-0000-0000-0000960C0000}"/>
    <cellStyle name="_적격(화산) _실행검토228_실행검토228_실행(노은리슈빌)_관저리슈빌최종실행1" xfId="1799" xr:uid="{00000000-0005-0000-0000-0000970C0000}"/>
    <cellStyle name="_적격(화산) _실행검토228_실행검토228_실행(노은리슈빌)_관저리슈빌최종실행1_관저리슈빌최종실행1" xfId="1800" xr:uid="{00000000-0005-0000-0000-0000980C0000}"/>
    <cellStyle name="_적격(화산) _실행검토228_실행검토228_실행예산 (2004.03.29)" xfId="1801" xr:uid="{00000000-0005-0000-0000-0000990C0000}"/>
    <cellStyle name="_적격(화산) _실행검토228_실행검토228_용인IC 내역서(결재0413)" xfId="1802" xr:uid="{00000000-0005-0000-0000-00009A0C0000}"/>
    <cellStyle name="_적격(화산) _실행검토228_실행검토228_청주비하내역(04.09.16)" xfId="1803" xr:uid="{00000000-0005-0000-0000-00009B0C0000}"/>
    <cellStyle name="_적격(화산) _실행검토228_실행예산 (2004.03.29)" xfId="1804" xr:uid="{00000000-0005-0000-0000-00009C0C0000}"/>
    <cellStyle name="_적격(화산) _실행검토228_용인IC 내역서(결재0413)" xfId="1805" xr:uid="{00000000-0005-0000-0000-00009D0C0000}"/>
    <cellStyle name="_적격(화산) _실행검토228_청주비하내역(04.09.16)" xfId="1806" xr:uid="{00000000-0005-0000-0000-00009E0C0000}"/>
    <cellStyle name="_적격(화산) _실행보고(기준)" xfId="1807" xr:uid="{00000000-0005-0000-0000-00009F0C0000}"/>
    <cellStyle name="_적격(화산) _실행보고_수영장" xfId="1808" xr:uid="{00000000-0005-0000-0000-0000A00C0000}"/>
    <cellStyle name="_적격(화산) _실행보고_수영장_02 실행보고_대전인동1공구(29410)" xfId="1809" xr:uid="{00000000-0005-0000-0000-0000A10C0000}"/>
    <cellStyle name="_적격(화산) _실행보고_수영장_2003년 경상비&amp;공통가설" xfId="1810" xr:uid="{00000000-0005-0000-0000-0000A20C0000}"/>
    <cellStyle name="_적격(화산) _실행보고_수영장_2004년 급여실행" xfId="1811" xr:uid="{00000000-0005-0000-0000-0000A30C0000}"/>
    <cellStyle name="_적격(화산) _실행보고_수영장_박용인동백상록 실행보고" xfId="1812" xr:uid="{00000000-0005-0000-0000-0000A40C0000}"/>
    <cellStyle name="_적격(화산) _실행보고_수영장_사본 - 02_2003년실행보고양식" xfId="1813" xr:uid="{00000000-0005-0000-0000-0000A50C0000}"/>
    <cellStyle name="_적격(화산) _실행보고_수영장_실행보고(경주세계문화엑스포)" xfId="1814" xr:uid="{00000000-0005-0000-0000-0000A60C0000}"/>
    <cellStyle name="_적격(화산) _실행보고_수영장_용인동백상록 실행보고" xfId="1815" xr:uid="{00000000-0005-0000-0000-0000A70C0000}"/>
    <cellStyle name="_적격(화산) _실행예산 (2004.03.29)" xfId="1816" xr:uid="{00000000-0005-0000-0000-0000A80C0000}"/>
    <cellStyle name="_적격(화산) _실행예산(관리비)" xfId="1817" xr:uid="{00000000-0005-0000-0000-0000A90C0000}"/>
    <cellStyle name="_적격(화산) _용인IC 내역서(결재0413)" xfId="1818" xr:uid="{00000000-0005-0000-0000-0000AA0C0000}"/>
    <cellStyle name="_적격(화산) _청주비하내역(04.09.16)" xfId="1819" xr:uid="{00000000-0005-0000-0000-0000AB0C0000}"/>
    <cellStyle name="_전기내역서" xfId="3706" xr:uid="{00000000-0005-0000-0000-0000AC0C0000}"/>
    <cellStyle name="_전체분자재집계표" xfId="3707" xr:uid="{00000000-0005-0000-0000-0000AD0C0000}"/>
    <cellStyle name="_전체분자재집계표_공종별수량산출(경주축구공원-광장)" xfId="3708" xr:uid="{00000000-0005-0000-0000-0000AE0C0000}"/>
    <cellStyle name="_전체분자재집계표_공종별수량산출(상모제8어린이)" xfId="3709" xr:uid="{00000000-0005-0000-0000-0000AF0C0000}"/>
    <cellStyle name="_전체분자재집계표_공종별수량산출(상모제8어린이)_공종별수량산출(경주축구공원-광장)" xfId="3710" xr:uid="{00000000-0005-0000-0000-0000B00C0000}"/>
    <cellStyle name="_전체분자재집계표_공종별수량산출(상모제8어린이)_공종별수량산출(형곡롤러블레이드장)200602" xfId="3711" xr:uid="{00000000-0005-0000-0000-0000B10C0000}"/>
    <cellStyle name="_전체분자재집계표_공종별수량산출(상모제8어린이)_대수촌-공종별수량산출(신라왕경숲)" xfId="3712" xr:uid="{00000000-0005-0000-0000-0000B20C0000}"/>
    <cellStyle name="_전체분자재집계표_공종별수량산출(형곡롤러블레이드장)200602" xfId="3713" xr:uid="{00000000-0005-0000-0000-0000B30C0000}"/>
    <cellStyle name="_전체분자재집계표_대수촌-공종별수량산출(신라왕경숲)" xfId="3714" xr:uid="{00000000-0005-0000-0000-0000B40C0000}"/>
    <cellStyle name="_전체분자재집계표_자재집계표" xfId="3715" xr:uid="{00000000-0005-0000-0000-0000B50C0000}"/>
    <cellStyle name="_전체분자재집계표_자재집계표(무릉소공원)" xfId="3716" xr:uid="{00000000-0005-0000-0000-0000B60C0000}"/>
    <cellStyle name="_전체분자재집계표_자재집계표(무릉소공원)_공종별수량산출" xfId="3717" xr:uid="{00000000-0005-0000-0000-0000B70C0000}"/>
    <cellStyle name="_전체분자재집계표_자재집계표(무릉소공원)_공종별수량산출(게이트볼장주변시민공원)" xfId="3718" xr:uid="{00000000-0005-0000-0000-0000B80C0000}"/>
    <cellStyle name="_전체분자재집계표_자재집계표(무릉소공원)_공종별수량산출(게이트볼장주변시민공원)_공종별수량산출(경주축구공원-광장)" xfId="3719" xr:uid="{00000000-0005-0000-0000-0000B90C0000}"/>
    <cellStyle name="_전체분자재집계표_자재집계표(무릉소공원)_공종별수량산출(게이트볼장주변시민공원)_대수촌-공종별수량산출(신라왕경숲)" xfId="3720" xr:uid="{00000000-0005-0000-0000-0000BA0C0000}"/>
    <cellStyle name="_전체분자재집계표_자재집계표(무릉소공원)_공종별수량산출(봉곡도서관)" xfId="3721" xr:uid="{00000000-0005-0000-0000-0000BB0C0000}"/>
    <cellStyle name="_전체분자재집계표_자재집계표(무릉소공원)_공종별수량산출(봉곡도서관)_공종별수량산출(경주축구공원-광장)" xfId="3722" xr:uid="{00000000-0005-0000-0000-0000BC0C0000}"/>
    <cellStyle name="_전체분자재집계표_자재집계표(무릉소공원)_공종별수량산출(봉곡도서관)_공종별수량산출(형곡롤러블레이드장)200602" xfId="3723" xr:uid="{00000000-0005-0000-0000-0000BD0C0000}"/>
    <cellStyle name="_전체분자재집계표_자재집계표(무릉소공원)_공종별수량산출(봉곡도서관)_대수촌-공종별수량산출(신라왕경숲)" xfId="3724" xr:uid="{00000000-0005-0000-0000-0000BE0C0000}"/>
    <cellStyle name="_전체분자재집계표_자재집계표(무릉소공원)_공종별수량산출(봉곡도서관)-2차분" xfId="3725" xr:uid="{00000000-0005-0000-0000-0000BF0C0000}"/>
    <cellStyle name="_전체분자재집계표_자재집계표(무릉소공원)_공종별수량산출(봉곡도서관)-2차분_공종별수량산출(경주축구공원-광장)" xfId="3726" xr:uid="{00000000-0005-0000-0000-0000C00C0000}"/>
    <cellStyle name="_전체분자재집계표_자재집계표(무릉소공원)_공종별수량산출(봉곡도서관)-2차분_공종별수량산출(형곡롤러블레이드장)200602" xfId="3727" xr:uid="{00000000-0005-0000-0000-0000C10C0000}"/>
    <cellStyle name="_전체분자재집계표_자재집계표(무릉소공원)_공종별수량산출(봉곡도서관)-2차분_대수촌-공종별수량산출(신라왕경숲)" xfId="3728" xr:uid="{00000000-0005-0000-0000-0000C20C0000}"/>
    <cellStyle name="_전체분자재집계표_자재집계표(무릉소공원)_공종별수량산출(봉곡도서관)-총괄" xfId="3729" xr:uid="{00000000-0005-0000-0000-0000C30C0000}"/>
    <cellStyle name="_전체분자재집계표_자재집계표(무릉소공원)_공종별수량산출(봉곡도서관)-총괄_공종별수량산출(경주축구공원-광장)" xfId="3730" xr:uid="{00000000-0005-0000-0000-0000C40C0000}"/>
    <cellStyle name="_전체분자재집계표_자재집계표(무릉소공원)_공종별수량산출(봉곡도서관)-총괄_공종별수량산출(형곡롤러블레이드장)200602" xfId="3731" xr:uid="{00000000-0005-0000-0000-0000C50C0000}"/>
    <cellStyle name="_전체분자재집계표_자재집계표(무릉소공원)_공종별수량산출(봉곡도서관)-총괄_대수촌-공종별수량산출(신라왕경숲)" xfId="3732" xr:uid="{00000000-0005-0000-0000-0000C60C0000}"/>
    <cellStyle name="_전체분자재집계표_자재집계표(무릉소공원)_공종별수량산출(사동게이트볼장)" xfId="3733" xr:uid="{00000000-0005-0000-0000-0000C70C0000}"/>
    <cellStyle name="_전체분자재집계표_자재집계표(무릉소공원)_공종별수량산출(사동게이트볼장)_공종별수량산출(경주축구공원-광장)" xfId="3734" xr:uid="{00000000-0005-0000-0000-0000C80C0000}"/>
    <cellStyle name="_전체분자재집계표_자재집계표(무릉소공원)_공종별수량산출(사동게이트볼장)_대수촌-공종별수량산출(신라왕경숲)" xfId="3735" xr:uid="{00000000-0005-0000-0000-0000C90C0000}"/>
    <cellStyle name="_전체분자재집계표_자재집계표(무릉소공원)_공종별수량산출(신평1)" xfId="3736" xr:uid="{00000000-0005-0000-0000-0000CA0C0000}"/>
    <cellStyle name="_전체분자재집계표_자재집계표(무릉소공원)_공종별수량산출(신평1)_공종별수량산출(경주축구공원-광장)" xfId="3737" xr:uid="{00000000-0005-0000-0000-0000CB0C0000}"/>
    <cellStyle name="_전체분자재집계표_자재집계표(무릉소공원)_공종별수량산출(신평1)_공종별수량산출(상모제8어린이)" xfId="3738" xr:uid="{00000000-0005-0000-0000-0000CC0C0000}"/>
    <cellStyle name="_전체분자재집계표_자재집계표(무릉소공원)_공종별수량산출(신평1)_공종별수량산출(상모제8어린이)_공종별수량산출(경주축구공원-광장)" xfId="3739" xr:uid="{00000000-0005-0000-0000-0000CD0C0000}"/>
    <cellStyle name="_전체분자재집계표_자재집계표(무릉소공원)_공종별수량산출(신평1)_공종별수량산출(상모제8어린이)_공종별수량산출(형곡롤러블레이드장)200602" xfId="3740" xr:uid="{00000000-0005-0000-0000-0000CE0C0000}"/>
    <cellStyle name="_전체분자재집계표_자재집계표(무릉소공원)_공종별수량산출(신평1)_공종별수량산출(상모제8어린이)_대수촌-공종별수량산출(신라왕경숲)" xfId="3741" xr:uid="{00000000-0005-0000-0000-0000CF0C0000}"/>
    <cellStyle name="_전체분자재집계표_자재집계표(무릉소공원)_공종별수량산출(신평1)_공종별수량산출(형곡롤러블레이드장)200602" xfId="3742" xr:uid="{00000000-0005-0000-0000-0000D00C0000}"/>
    <cellStyle name="_전체분자재집계표_자재집계표(무릉소공원)_공종별수량산출(신평1)_대수촌-공종별수량산출(신라왕경숲)" xfId="3743" xr:uid="{00000000-0005-0000-0000-0000D10C0000}"/>
    <cellStyle name="_전체분자재집계표_자재집계표(무릉소공원)_공종별수량산출(신평1)_토공집계표" xfId="3744" xr:uid="{00000000-0005-0000-0000-0000D20C0000}"/>
    <cellStyle name="_전체분자재집계표_자재집계표(무릉소공원)_공종별수량산출(신평1)_토공집계표_공종별수량산출(경주축구공원-광장)" xfId="3745" xr:uid="{00000000-0005-0000-0000-0000D30C0000}"/>
    <cellStyle name="_전체분자재집계표_자재집계표(무릉소공원)_공종별수량산출(신평1)_토공집계표_공종별수량산출(형곡롤러블레이드장)200602" xfId="3746" xr:uid="{00000000-0005-0000-0000-0000D40C0000}"/>
    <cellStyle name="_전체분자재집계표_자재집계표(무릉소공원)_공종별수량산출(신평1)_토공집계표_대수촌-공종별수량산출(신라왕경숲)" xfId="3747" xr:uid="{00000000-0005-0000-0000-0000D50C0000}"/>
    <cellStyle name="_전체분자재집계표_자재집계표(무릉소공원)_공종별수량산출(신평1동주민쉼터)" xfId="3748" xr:uid="{00000000-0005-0000-0000-0000D60C0000}"/>
    <cellStyle name="_전체분자재집계표_자재집계표(무릉소공원)_공종별수량산출(신평1동주민쉼터)_공종별수량산출(경주축구공원-광장)" xfId="3749" xr:uid="{00000000-0005-0000-0000-0000D70C0000}"/>
    <cellStyle name="_전체분자재집계표_자재집계표(무릉소공원)_공종별수량산출(신평1동주민쉼터)_공종별수량산출(형곡롤러블레이드장)200602" xfId="3750" xr:uid="{00000000-0005-0000-0000-0000D80C0000}"/>
    <cellStyle name="_전체분자재집계표_자재집계표(무릉소공원)_공종별수량산출(신평1동주민쉼터)_대수촌-공종별수량산출(신라왕경숲)" xfId="3751" xr:uid="{00000000-0005-0000-0000-0000D90C0000}"/>
    <cellStyle name="_전체분자재집계표_자재집계표(무릉소공원)_공종별수량산출(어린이공원 리모델링공사)-수정" xfId="3752" xr:uid="{00000000-0005-0000-0000-0000DA0C0000}"/>
    <cellStyle name="_전체분자재집계표_자재집계표(무릉소공원)_공종별수량산출(어린이공원 리모델링공사)-수정_공종별수량산출(경주축구공원-광장)" xfId="3753" xr:uid="{00000000-0005-0000-0000-0000DB0C0000}"/>
    <cellStyle name="_전체분자재집계표_자재집계표(무릉소공원)_공종별수량산출(어린이공원 리모델링공사)-수정_대수촌-공종별수량산출(신라왕경숲)" xfId="3754" xr:uid="{00000000-0005-0000-0000-0000DC0C0000}"/>
    <cellStyle name="_전체분자재집계표_자재집계표(무릉소공원)_공종별수량산출(오태)" xfId="3755" xr:uid="{00000000-0005-0000-0000-0000DD0C0000}"/>
    <cellStyle name="_전체분자재집계표_자재집계표(무릉소공원)_공종별수량산출(오태).xls" xfId="3756" xr:uid="{00000000-0005-0000-0000-0000DE0C0000}"/>
    <cellStyle name="_전체분자재집계표_자재집계표(무릉소공원)_공종별수량산출(오태).xls_공종별수량산출(경주축구공원-광장)" xfId="3757" xr:uid="{00000000-0005-0000-0000-0000DF0C0000}"/>
    <cellStyle name="_전체분자재집계표_자재집계표(무릉소공원)_공종별수량산출(오태).xls_공종별수량산출(상모제8어린이)" xfId="3758" xr:uid="{00000000-0005-0000-0000-0000E00C0000}"/>
    <cellStyle name="_전체분자재집계표_자재집계표(무릉소공원)_공종별수량산출(오태).xls_공종별수량산출(상모제8어린이)_공종별수량산출(경주축구공원-광장)" xfId="3759" xr:uid="{00000000-0005-0000-0000-0000E10C0000}"/>
    <cellStyle name="_전체분자재집계표_자재집계표(무릉소공원)_공종별수량산출(오태).xls_공종별수량산출(상모제8어린이)_공종별수량산출(형곡롤러블레이드장)200602" xfId="3760" xr:uid="{00000000-0005-0000-0000-0000E20C0000}"/>
    <cellStyle name="_전체분자재집계표_자재집계표(무릉소공원)_공종별수량산출(오태).xls_공종별수량산출(상모제8어린이)_대수촌-공종별수량산출(신라왕경숲)" xfId="3761" xr:uid="{00000000-0005-0000-0000-0000E30C0000}"/>
    <cellStyle name="_전체분자재집계표_자재집계표(무릉소공원)_공종별수량산출(오태).xls_공종별수량산출(형곡롤러블레이드장)200602" xfId="3762" xr:uid="{00000000-0005-0000-0000-0000E40C0000}"/>
    <cellStyle name="_전체분자재집계표_자재집계표(무릉소공원)_공종별수량산출(오태).xls_대수촌-공종별수량산출(신라왕경숲)" xfId="3763" xr:uid="{00000000-0005-0000-0000-0000E50C0000}"/>
    <cellStyle name="_전체분자재집계표_자재집계표(무릉소공원)_공종별수량산출(오태).xls_토공집계표" xfId="3764" xr:uid="{00000000-0005-0000-0000-0000E60C0000}"/>
    <cellStyle name="_전체분자재집계표_자재집계표(무릉소공원)_공종별수량산출(오태).xls_토공집계표_공종별수량산출(경주축구공원-광장)" xfId="3765" xr:uid="{00000000-0005-0000-0000-0000E70C0000}"/>
    <cellStyle name="_전체분자재집계표_자재집계표(무릉소공원)_공종별수량산출(오태).xls_토공집계표_공종별수량산출(형곡롤러블레이드장)200602" xfId="3766" xr:uid="{00000000-0005-0000-0000-0000E80C0000}"/>
    <cellStyle name="_전체분자재집계표_자재집계표(무릉소공원)_공종별수량산출(오태).xls_토공집계표_대수촌-공종별수량산출(신라왕경숲)" xfId="3767" xr:uid="{00000000-0005-0000-0000-0000E90C0000}"/>
    <cellStyle name="_전체분자재집계표_자재집계표(무릉소공원)_공종별수량산출(오태)_공종별수량산출(경주축구공원-광장)" xfId="3768" xr:uid="{00000000-0005-0000-0000-0000EA0C0000}"/>
    <cellStyle name="_전체분자재집계표_자재집계표(무릉소공원)_공종별수량산출(오태)_공종별수량산출(상모제8어린이)" xfId="3769" xr:uid="{00000000-0005-0000-0000-0000EB0C0000}"/>
    <cellStyle name="_전체분자재집계표_자재집계표(무릉소공원)_공종별수량산출(오태)_공종별수량산출(상모제8어린이)_공종별수량산출(경주축구공원-광장)" xfId="3770" xr:uid="{00000000-0005-0000-0000-0000EC0C0000}"/>
    <cellStyle name="_전체분자재집계표_자재집계표(무릉소공원)_공종별수량산출(오태)_공종별수량산출(상모제8어린이)_공종별수량산출(형곡롤러블레이드장)200602" xfId="3771" xr:uid="{00000000-0005-0000-0000-0000ED0C0000}"/>
    <cellStyle name="_전체분자재집계표_자재집계표(무릉소공원)_공종별수량산출(오태)_공종별수량산출(상모제8어린이)_대수촌-공종별수량산출(신라왕경숲)" xfId="3772" xr:uid="{00000000-0005-0000-0000-0000EE0C0000}"/>
    <cellStyle name="_전체분자재집계표_자재집계표(무릉소공원)_공종별수량산출(오태)_공종별수량산출(형곡롤러블레이드장)200602" xfId="3773" xr:uid="{00000000-0005-0000-0000-0000EF0C0000}"/>
    <cellStyle name="_전체분자재집계표_자재집계표(무릉소공원)_공종별수량산출(오태)_대수촌-공종별수량산출(신라왕경숲)" xfId="3774" xr:uid="{00000000-0005-0000-0000-0000F00C0000}"/>
    <cellStyle name="_전체분자재집계표_자재집계표(무릉소공원)_공종별수량산출(오태)_토공집계표" xfId="3775" xr:uid="{00000000-0005-0000-0000-0000F10C0000}"/>
    <cellStyle name="_전체분자재집계표_자재집계표(무릉소공원)_공종별수량산출(오태)_토공집계표_공종별수량산출(경주축구공원-광장)" xfId="3776" xr:uid="{00000000-0005-0000-0000-0000F20C0000}"/>
    <cellStyle name="_전체분자재집계표_자재집계표(무릉소공원)_공종별수량산출(오태)_토공집계표_공종별수량산출(형곡롤러블레이드장)200602" xfId="3777" xr:uid="{00000000-0005-0000-0000-0000F30C0000}"/>
    <cellStyle name="_전체분자재집계표_자재집계표(무릉소공원)_공종별수량산출(오태)_토공집계표_대수촌-공종별수량산출(신라왕경숲)" xfId="3778" xr:uid="{00000000-0005-0000-0000-0000F40C0000}"/>
    <cellStyle name="_전체분자재집계표_자재집계표(무릉소공원)_공종별수량산출(오태제1어린이)" xfId="3779" xr:uid="{00000000-0005-0000-0000-0000F50C0000}"/>
    <cellStyle name="_전체분자재집계표_자재집계표(무릉소공원)_공종별수량산출(오태제1어린이)_공종별수량산출(경주축구공원-광장)" xfId="3780" xr:uid="{00000000-0005-0000-0000-0000F60C0000}"/>
    <cellStyle name="_전체분자재집계표_자재집계표(무릉소공원)_공종별수량산출(오태제1어린이)_대수촌-공종별수량산출(신라왕경숲)" xfId="3781" xr:uid="{00000000-0005-0000-0000-0000F70C0000}"/>
    <cellStyle name="_전체분자재집계표_자재집계표(무릉소공원)_공종별수량산출(왕산기념공원)-총괄분" xfId="3782" xr:uid="{00000000-0005-0000-0000-0000F80C0000}"/>
    <cellStyle name="_전체분자재집계표_자재집계표(무릉소공원)_공종별수량산출(왕산기념공원)-총괄분_공종별수량산출(경주축구공원-광장)" xfId="3783" xr:uid="{00000000-0005-0000-0000-0000F90C0000}"/>
    <cellStyle name="_전체분자재집계표_자재집계표(무릉소공원)_공종별수량산출(왕산기념공원)-총괄분_공종별수량산출(형곡롤러블레이드장)200602" xfId="3784" xr:uid="{00000000-0005-0000-0000-0000FA0C0000}"/>
    <cellStyle name="_전체분자재집계표_자재집계표(무릉소공원)_공종별수량산출(왕산기념공원)-총괄분_대수촌-공종별수량산출(신라왕경숲)" xfId="3785" xr:uid="{00000000-0005-0000-0000-0000FB0C0000}"/>
    <cellStyle name="_전체분자재집계표_자재집계표(무릉소공원)_공종별수량산출(형곡롤러블레이드장)" xfId="3786" xr:uid="{00000000-0005-0000-0000-0000FC0C0000}"/>
    <cellStyle name="_전체분자재집계표_자재집계표(무릉소공원)_공종별수량산출(형곡롤러블레이드장)-수정" xfId="3787" xr:uid="{00000000-0005-0000-0000-0000FD0C0000}"/>
    <cellStyle name="_전체분자재집계표_자재집계표(무릉소공원)_공종별수량산출(확장공사)" xfId="3788" xr:uid="{00000000-0005-0000-0000-0000FE0C0000}"/>
    <cellStyle name="_전체분자재집계표_자재집계표(무릉소공원)_공종별수량산출(확장공사)_공종별수량산출(경주축구공원-광장)" xfId="3789" xr:uid="{00000000-0005-0000-0000-0000FF0C0000}"/>
    <cellStyle name="_전체분자재집계표_자재집계표(무릉소공원)_공종별수량산출(확장공사)_공종별수량산출(상모제8어린이)" xfId="3790" xr:uid="{00000000-0005-0000-0000-0000000D0000}"/>
    <cellStyle name="_전체분자재집계표_자재집계표(무릉소공원)_공종별수량산출(확장공사)_공종별수량산출(상모제8어린이)_공종별수량산출(경주축구공원-광장)" xfId="3791" xr:uid="{00000000-0005-0000-0000-0000010D0000}"/>
    <cellStyle name="_전체분자재집계표_자재집계표(무릉소공원)_공종별수량산출(확장공사)_공종별수량산출(상모제8어린이)_공종별수량산출(형곡롤러블레이드장)200602" xfId="3792" xr:uid="{00000000-0005-0000-0000-0000020D0000}"/>
    <cellStyle name="_전체분자재집계표_자재집계표(무릉소공원)_공종별수량산출(확장공사)_공종별수량산출(상모제8어린이)_대수촌-공종별수량산출(신라왕경숲)" xfId="3793" xr:uid="{00000000-0005-0000-0000-0000030D0000}"/>
    <cellStyle name="_전체분자재집계표_자재집계표(무릉소공원)_공종별수량산출(확장공사)_공종별수량산출(형곡롤러블레이드장)200602" xfId="3794" xr:uid="{00000000-0005-0000-0000-0000040D0000}"/>
    <cellStyle name="_전체분자재집계표_자재집계표(무릉소공원)_공종별수량산출(확장공사)_대수촌-공종별수량산출(신라왕경숲)" xfId="3795" xr:uid="{00000000-0005-0000-0000-0000050D0000}"/>
    <cellStyle name="_전체분자재집계표_자재집계표(무릉소공원)_공종별수량산출(확장공사)_토공집계표" xfId="3796" xr:uid="{00000000-0005-0000-0000-0000060D0000}"/>
    <cellStyle name="_전체분자재집계표_자재집계표(무릉소공원)_공종별수량산출(확장공사)_토공집계표_공종별수량산출(경주축구공원-광장)" xfId="3797" xr:uid="{00000000-0005-0000-0000-0000070D0000}"/>
    <cellStyle name="_전체분자재집계표_자재집계표(무릉소공원)_공종별수량산출(확장공사)_토공집계표_공종별수량산출(형곡롤러블레이드장)200602" xfId="3798" xr:uid="{00000000-0005-0000-0000-0000080D0000}"/>
    <cellStyle name="_전체분자재집계표_자재집계표(무릉소공원)_공종별수량산출(확장공사)_토공집계표_대수촌-공종별수량산출(신라왕경숲)" xfId="3799" xr:uid="{00000000-0005-0000-0000-0000090D0000}"/>
    <cellStyle name="_전체분자재집계표_자재집계표(무릉소공원)_공종별수량산출(확장공사x).xls" xfId="3800" xr:uid="{00000000-0005-0000-0000-00000A0D0000}"/>
    <cellStyle name="_전체분자재집계표_자재집계표(무릉소공원)_공종별수량산출(확장공사x).xls_공종별수량산출(경주축구공원-광장)" xfId="3801" xr:uid="{00000000-0005-0000-0000-00000B0D0000}"/>
    <cellStyle name="_전체분자재집계표_자재집계표(무릉소공원)_공종별수량산출(확장공사x).xls_공종별수량산출(상모제8어린이)" xfId="3802" xr:uid="{00000000-0005-0000-0000-00000C0D0000}"/>
    <cellStyle name="_전체분자재집계표_자재집계표(무릉소공원)_공종별수량산출(확장공사x).xls_공종별수량산출(상모제8어린이)_공종별수량산출(경주축구공원-광장)" xfId="3803" xr:uid="{00000000-0005-0000-0000-00000D0D0000}"/>
    <cellStyle name="_전체분자재집계표_자재집계표(무릉소공원)_공종별수량산출(확장공사x).xls_공종별수량산출(상모제8어린이)_공종별수량산출(형곡롤러블레이드장)200602" xfId="3804" xr:uid="{00000000-0005-0000-0000-00000E0D0000}"/>
    <cellStyle name="_전체분자재집계표_자재집계표(무릉소공원)_공종별수량산출(확장공사x).xls_공종별수량산출(상모제8어린이)_대수촌-공종별수량산출(신라왕경숲)" xfId="3805" xr:uid="{00000000-0005-0000-0000-00000F0D0000}"/>
    <cellStyle name="_전체분자재집계표_자재집계표(무릉소공원)_공종별수량산출(확장공사x).xls_공종별수량산출(형곡롤러블레이드장)200602" xfId="3806" xr:uid="{00000000-0005-0000-0000-0000100D0000}"/>
    <cellStyle name="_전체분자재집계표_자재집계표(무릉소공원)_공종별수량산출(확장공사x).xls_대수촌-공종별수량산출(신라왕경숲)" xfId="3807" xr:uid="{00000000-0005-0000-0000-0000110D0000}"/>
    <cellStyle name="_전체분자재집계표_자재집계표(무릉소공원)_공종별수량산출(확장공사x).xls_토공집계표" xfId="3808" xr:uid="{00000000-0005-0000-0000-0000120D0000}"/>
    <cellStyle name="_전체분자재집계표_자재집계표(무릉소공원)_공종별수량산출(확장공사x).xls_토공집계표_공종별수량산출(경주축구공원-광장)" xfId="3809" xr:uid="{00000000-0005-0000-0000-0000130D0000}"/>
    <cellStyle name="_전체분자재집계표_자재집계표(무릉소공원)_공종별수량산출(확장공사x).xls_토공집계표_공종별수량산출(형곡롤러블레이드장)200602" xfId="3810" xr:uid="{00000000-0005-0000-0000-0000140D0000}"/>
    <cellStyle name="_전체분자재집계표_자재집계표(무릉소공원)_공종별수량산출(확장공사x).xls_토공집계표_대수촌-공종별수량산출(신라왕경숲)" xfId="3811" xr:uid="{00000000-0005-0000-0000-0000150D0000}"/>
    <cellStyle name="_전체분자재집계표_자재집계표(무릉소공원)_공종별수량산출(황금수도시설주변)-2차분" xfId="3812" xr:uid="{00000000-0005-0000-0000-0000160D0000}"/>
    <cellStyle name="_전체분자재집계표_자재집계표(무릉소공원)_공종별수량산출(황금수도시설주변)-2차분_공종별수량산출(경주축구공원-광장)" xfId="3813" xr:uid="{00000000-0005-0000-0000-0000170D0000}"/>
    <cellStyle name="_전체분자재집계표_자재집계표(무릉소공원)_공종별수량산출(황금수도시설주변)-2차분_공종별수량산출(형곡롤러블레이드장)200602" xfId="3814" xr:uid="{00000000-0005-0000-0000-0000180D0000}"/>
    <cellStyle name="_전체분자재집계표_자재집계표(무릉소공원)_공종별수량산출(황금수도시설주변)-2차분_대수촌-공종별수량산출(신라왕경숲)" xfId="3815" xr:uid="{00000000-0005-0000-0000-0000190D0000}"/>
    <cellStyle name="_전체분자재집계표_자재집계표(무릉소공원)_공종별수량산출(황금수도시설주변)-총괄분" xfId="3816" xr:uid="{00000000-0005-0000-0000-00001A0D0000}"/>
    <cellStyle name="_전체분자재집계표_자재집계표(무릉소공원)_공종별수량산출(황금수도시설주변)-총괄분_공종별수량산출(경주축구공원-광장)" xfId="3817" xr:uid="{00000000-0005-0000-0000-00001B0D0000}"/>
    <cellStyle name="_전체분자재집계표_자재집계표(무릉소공원)_공종별수량산출(황금수도시설주변)-총괄분_공종별수량산출(형곡롤러블레이드장)200602" xfId="3818" xr:uid="{00000000-0005-0000-0000-00001C0D0000}"/>
    <cellStyle name="_전체분자재집계표_자재집계표(무릉소공원)_공종별수량산출(황금수도시설주변)-총괄분_대수촌-공종별수량산출(신라왕경숲)" xfId="3819" xr:uid="{00000000-0005-0000-0000-00001D0D0000}"/>
    <cellStyle name="_전체분자재집계표_자재집계표(무릉소공원)_공종별수량산출_공종별수량산출(경주축구공원-광장)" xfId="3820" xr:uid="{00000000-0005-0000-0000-00001E0D0000}"/>
    <cellStyle name="_전체분자재집계표_자재집계표(무릉소공원)_공종별수량산출_공종별수량산출(상모제8어린이)" xfId="3821" xr:uid="{00000000-0005-0000-0000-00001F0D0000}"/>
    <cellStyle name="_전체분자재집계표_자재집계표(무릉소공원)_공종별수량산출_공종별수량산출(상모제8어린이)_공종별수량산출(경주축구공원-광장)" xfId="3822" xr:uid="{00000000-0005-0000-0000-0000200D0000}"/>
    <cellStyle name="_전체분자재집계표_자재집계표(무릉소공원)_공종별수량산출_공종별수량산출(상모제8어린이)_공종별수량산출(형곡롤러블레이드장)200602" xfId="3823" xr:uid="{00000000-0005-0000-0000-0000210D0000}"/>
    <cellStyle name="_전체분자재집계표_자재집계표(무릉소공원)_공종별수량산출_공종별수량산출(상모제8어린이)_대수촌-공종별수량산출(신라왕경숲)" xfId="3824" xr:uid="{00000000-0005-0000-0000-0000220D0000}"/>
    <cellStyle name="_전체분자재집계표_자재집계표(무릉소공원)_공종별수량산출_공종별수량산출(형곡롤러블레이드장)200602" xfId="3825" xr:uid="{00000000-0005-0000-0000-0000230D0000}"/>
    <cellStyle name="_전체분자재집계표_자재집계표(무릉소공원)_공종별수량산출_대수촌-공종별수량산출(신라왕경숲)" xfId="3826" xr:uid="{00000000-0005-0000-0000-0000240D0000}"/>
    <cellStyle name="_전체분자재집계표_자재집계표(무릉소공원)_공종별수량산출_토공집계표" xfId="3827" xr:uid="{00000000-0005-0000-0000-0000250D0000}"/>
    <cellStyle name="_전체분자재집계표_자재집계표(무릉소공원)_공종별수량산출_토공집계표_공종별수량산출(경주축구공원-광장)" xfId="3828" xr:uid="{00000000-0005-0000-0000-0000260D0000}"/>
    <cellStyle name="_전체분자재집계표_자재집계표(무릉소공원)_공종별수량산출_토공집계표_공종별수량산출(형곡롤러블레이드장)200602" xfId="3829" xr:uid="{00000000-0005-0000-0000-0000270D0000}"/>
    <cellStyle name="_전체분자재집계표_자재집계표(무릉소공원)_공종별수량산출_토공집계표_대수촌-공종별수량산출(신라왕경숲)" xfId="3830" xr:uid="{00000000-0005-0000-0000-0000280D0000}"/>
    <cellStyle name="_전체분자재집계표_자재집계표(무릉소공원)_수량산출및자재집계" xfId="3831" xr:uid="{00000000-0005-0000-0000-0000290D0000}"/>
    <cellStyle name="_전체분자재집계표_자재집계표(무릉소공원)_수량산출및자재집계_공종별수량산출(경주축구공원-광장)" xfId="3832" xr:uid="{00000000-0005-0000-0000-00002A0D0000}"/>
    <cellStyle name="_전체분자재집계표_자재집계표(무릉소공원)_수량산출및자재집계_공종별수량산출(상모제8어린이)" xfId="3833" xr:uid="{00000000-0005-0000-0000-00002B0D0000}"/>
    <cellStyle name="_전체분자재집계표_자재집계표(무릉소공원)_수량산출및자재집계_공종별수량산출(상모제8어린이)_공종별수량산출(경주축구공원-광장)" xfId="3834" xr:uid="{00000000-0005-0000-0000-00002C0D0000}"/>
    <cellStyle name="_전체분자재집계표_자재집계표(무릉소공원)_수량산출및자재집계_공종별수량산출(상모제8어린이)_공종별수량산출(형곡롤러블레이드장)200602" xfId="3835" xr:uid="{00000000-0005-0000-0000-00002D0D0000}"/>
    <cellStyle name="_전체분자재집계표_자재집계표(무릉소공원)_수량산출및자재집계_공종별수량산출(상모제8어린이)_대수촌-공종별수량산출(신라왕경숲)" xfId="3836" xr:uid="{00000000-0005-0000-0000-00002E0D0000}"/>
    <cellStyle name="_전체분자재집계표_자재집계표(무릉소공원)_수량산출및자재집계_공종별수량산출(형곡롤러블레이드장)200602" xfId="3837" xr:uid="{00000000-0005-0000-0000-00002F0D0000}"/>
    <cellStyle name="_전체분자재집계표_자재집계표(무릉소공원)_수량산출및자재집계_대수촌-공종별수량산출(신라왕경숲)" xfId="3838" xr:uid="{00000000-0005-0000-0000-0000300D0000}"/>
    <cellStyle name="_전체분자재집계표_자재집계표(무릉소공원)_수량산출및자재집계_토공집계표" xfId="3839" xr:uid="{00000000-0005-0000-0000-0000310D0000}"/>
    <cellStyle name="_전체분자재집계표_자재집계표(무릉소공원)_수량산출및자재집계_토공집계표_공종별수량산출(경주축구공원-광장)" xfId="3840" xr:uid="{00000000-0005-0000-0000-0000320D0000}"/>
    <cellStyle name="_전체분자재집계표_자재집계표(무릉소공원)_수량산출및자재집계_토공집계표_공종별수량산출(형곡롤러블레이드장)200602" xfId="3841" xr:uid="{00000000-0005-0000-0000-0000330D0000}"/>
    <cellStyle name="_전체분자재집계표_자재집계표(무릉소공원)_수량산출및자재집계_토공집계표_대수촌-공종별수량산출(신라왕경숲)" xfId="3842" xr:uid="{00000000-0005-0000-0000-0000340D0000}"/>
    <cellStyle name="_전체분자재집계표_자재집계표(무릉소공원)_자재집계표" xfId="3843" xr:uid="{00000000-0005-0000-0000-0000350D0000}"/>
    <cellStyle name="_전체분자재집계표_자재집계표(무릉소공원)_자재집계표(아사어린이공원)" xfId="3844" xr:uid="{00000000-0005-0000-0000-0000360D0000}"/>
    <cellStyle name="_전체분자재집계표_자재집계표(무릉소공원)_자재집계표(아사어린이공원)_공종별수량산출(경주축구공원-광장)" xfId="3845" xr:uid="{00000000-0005-0000-0000-0000370D0000}"/>
    <cellStyle name="_전체분자재집계표_자재집계표(무릉소공원)_자재집계표(아사어린이공원)_공종별수량산출(상모제8어린이)" xfId="3846" xr:uid="{00000000-0005-0000-0000-0000380D0000}"/>
    <cellStyle name="_전체분자재집계표_자재집계표(무릉소공원)_자재집계표(아사어린이공원)_공종별수량산출(상모제8어린이)_공종별수량산출(경주축구공원-광장)" xfId="3847" xr:uid="{00000000-0005-0000-0000-0000390D0000}"/>
    <cellStyle name="_전체분자재집계표_자재집계표(무릉소공원)_자재집계표(아사어린이공원)_공종별수량산출(상모제8어린이)_공종별수량산출(형곡롤러블레이드장)200602" xfId="3848" xr:uid="{00000000-0005-0000-0000-00003A0D0000}"/>
    <cellStyle name="_전체분자재집계표_자재집계표(무릉소공원)_자재집계표(아사어린이공원)_공종별수량산출(상모제8어린이)_대수촌-공종별수량산출(신라왕경숲)" xfId="3849" xr:uid="{00000000-0005-0000-0000-00003B0D0000}"/>
    <cellStyle name="_전체분자재집계표_자재집계표(무릉소공원)_자재집계표(아사어린이공원)_공종별수량산출(형곡롤러블레이드장)200602" xfId="3850" xr:uid="{00000000-0005-0000-0000-00003C0D0000}"/>
    <cellStyle name="_전체분자재집계표_자재집계표(무릉소공원)_자재집계표(아사어린이공원)_대수촌-공종별수량산출(신라왕경숲)" xfId="3851" xr:uid="{00000000-0005-0000-0000-00003D0D0000}"/>
    <cellStyle name="_전체분자재집계표_자재집계표(무릉소공원)_자재집계표(아사어린이공원)_토공집계표" xfId="3852" xr:uid="{00000000-0005-0000-0000-00003E0D0000}"/>
    <cellStyle name="_전체분자재집계표_자재집계표(무릉소공원)_자재집계표(아사어린이공원)_토공집계표_공종별수량산출(경주축구공원-광장)" xfId="3853" xr:uid="{00000000-0005-0000-0000-00003F0D0000}"/>
    <cellStyle name="_전체분자재집계표_자재집계표(무릉소공원)_자재집계표(아사어린이공원)_토공집계표_공종별수량산출(형곡롤러블레이드장)200602" xfId="3854" xr:uid="{00000000-0005-0000-0000-0000400D0000}"/>
    <cellStyle name="_전체분자재집계표_자재집계표(무릉소공원)_자재집계표(아사어린이공원)_토공집계표_대수촌-공종별수량산출(신라왕경숲)" xfId="3855" xr:uid="{00000000-0005-0000-0000-0000410D0000}"/>
    <cellStyle name="_전체분자재집계표_자재집계표(무릉소공원)_자재집계표_공종별수량산출(경주축구공원-광장)" xfId="3856" xr:uid="{00000000-0005-0000-0000-0000420D0000}"/>
    <cellStyle name="_전체분자재집계표_자재집계표(무릉소공원)_자재집계표_공종별수량산출(상모제8어린이)" xfId="3857" xr:uid="{00000000-0005-0000-0000-0000430D0000}"/>
    <cellStyle name="_전체분자재집계표_자재집계표(무릉소공원)_자재집계표_공종별수량산출(상모제8어린이)_공종별수량산출(경주축구공원-광장)" xfId="3858" xr:uid="{00000000-0005-0000-0000-0000440D0000}"/>
    <cellStyle name="_전체분자재집계표_자재집계표(무릉소공원)_자재집계표_공종별수량산출(상모제8어린이)_공종별수량산출(형곡롤러블레이드장)200602" xfId="3859" xr:uid="{00000000-0005-0000-0000-0000450D0000}"/>
    <cellStyle name="_전체분자재집계표_자재집계표(무릉소공원)_자재집계표_공종별수량산출(상모제8어린이)_대수촌-공종별수량산출(신라왕경숲)" xfId="3860" xr:uid="{00000000-0005-0000-0000-0000460D0000}"/>
    <cellStyle name="_전체분자재집계표_자재집계표(무릉소공원)_자재집계표_공종별수량산출(형곡롤러블레이드장)200602" xfId="3861" xr:uid="{00000000-0005-0000-0000-0000470D0000}"/>
    <cellStyle name="_전체분자재집계표_자재집계표(무릉소공원)_자재집계표_대수촌-공종별수량산출(신라왕경숲)" xfId="3862" xr:uid="{00000000-0005-0000-0000-0000480D0000}"/>
    <cellStyle name="_전체분자재집계표_자재집계표(무릉소공원)_자재집계표_토공집계표" xfId="3863" xr:uid="{00000000-0005-0000-0000-0000490D0000}"/>
    <cellStyle name="_전체분자재집계표_자재집계표(무릉소공원)_자재집계표_토공집계표_공종별수량산출(경주축구공원-광장)" xfId="3864" xr:uid="{00000000-0005-0000-0000-00004A0D0000}"/>
    <cellStyle name="_전체분자재집계표_자재집계표(무릉소공원)_자재집계표_토공집계표_공종별수량산출(형곡롤러블레이드장)200602" xfId="3865" xr:uid="{00000000-0005-0000-0000-00004B0D0000}"/>
    <cellStyle name="_전체분자재집계표_자재집계표(무릉소공원)_자재집계표_토공집계표_대수촌-공종별수량산출(신라왕경숲)" xfId="3866" xr:uid="{00000000-0005-0000-0000-00004C0D0000}"/>
    <cellStyle name="_전체분자재집계표_자재집계표_공종별수량산출" xfId="3867" xr:uid="{00000000-0005-0000-0000-00004D0D0000}"/>
    <cellStyle name="_전체분자재집계표_자재집계표_공종별수량산출(게이트볼장주변시민공원)" xfId="3868" xr:uid="{00000000-0005-0000-0000-00004E0D0000}"/>
    <cellStyle name="_전체분자재집계표_자재집계표_공종별수량산출(게이트볼장주변시민공원)_공종별수량산출(경주축구공원-광장)" xfId="3869" xr:uid="{00000000-0005-0000-0000-00004F0D0000}"/>
    <cellStyle name="_전체분자재집계표_자재집계표_공종별수량산출(게이트볼장주변시민공원)_대수촌-공종별수량산출(신라왕경숲)" xfId="3870" xr:uid="{00000000-0005-0000-0000-0000500D0000}"/>
    <cellStyle name="_전체분자재집계표_자재집계표_공종별수량산출(봉곡도서관)" xfId="3871" xr:uid="{00000000-0005-0000-0000-0000510D0000}"/>
    <cellStyle name="_전체분자재집계표_자재집계표_공종별수량산출(봉곡도서관)_공종별수량산출(경주축구공원-광장)" xfId="3872" xr:uid="{00000000-0005-0000-0000-0000520D0000}"/>
    <cellStyle name="_전체분자재집계표_자재집계표_공종별수량산출(봉곡도서관)_공종별수량산출(형곡롤러블레이드장)200602" xfId="3873" xr:uid="{00000000-0005-0000-0000-0000530D0000}"/>
    <cellStyle name="_전체분자재집계표_자재집계표_공종별수량산출(봉곡도서관)_대수촌-공종별수량산출(신라왕경숲)" xfId="3874" xr:uid="{00000000-0005-0000-0000-0000540D0000}"/>
    <cellStyle name="_전체분자재집계표_자재집계표_공종별수량산출(봉곡도서관)-2차분" xfId="3875" xr:uid="{00000000-0005-0000-0000-0000550D0000}"/>
    <cellStyle name="_전체분자재집계표_자재집계표_공종별수량산출(봉곡도서관)-2차분_공종별수량산출(경주축구공원-광장)" xfId="3876" xr:uid="{00000000-0005-0000-0000-0000560D0000}"/>
    <cellStyle name="_전체분자재집계표_자재집계표_공종별수량산출(봉곡도서관)-2차분_공종별수량산출(형곡롤러블레이드장)200602" xfId="3877" xr:uid="{00000000-0005-0000-0000-0000570D0000}"/>
    <cellStyle name="_전체분자재집계표_자재집계표_공종별수량산출(봉곡도서관)-2차분_대수촌-공종별수량산출(신라왕경숲)" xfId="3878" xr:uid="{00000000-0005-0000-0000-0000580D0000}"/>
    <cellStyle name="_전체분자재집계표_자재집계표_공종별수량산출(봉곡도서관)-총괄" xfId="3879" xr:uid="{00000000-0005-0000-0000-0000590D0000}"/>
    <cellStyle name="_전체분자재집계표_자재집계표_공종별수량산출(봉곡도서관)-총괄_공종별수량산출(경주축구공원-광장)" xfId="3880" xr:uid="{00000000-0005-0000-0000-00005A0D0000}"/>
    <cellStyle name="_전체분자재집계표_자재집계표_공종별수량산출(봉곡도서관)-총괄_공종별수량산출(형곡롤러블레이드장)200602" xfId="3881" xr:uid="{00000000-0005-0000-0000-00005B0D0000}"/>
    <cellStyle name="_전체분자재집계표_자재집계표_공종별수량산출(봉곡도서관)-총괄_대수촌-공종별수량산출(신라왕경숲)" xfId="3882" xr:uid="{00000000-0005-0000-0000-00005C0D0000}"/>
    <cellStyle name="_전체분자재집계표_자재집계표_공종별수량산출(사동게이트볼장)" xfId="3883" xr:uid="{00000000-0005-0000-0000-00005D0D0000}"/>
    <cellStyle name="_전체분자재집계표_자재집계표_공종별수량산출(사동게이트볼장)_공종별수량산출(경주축구공원-광장)" xfId="3884" xr:uid="{00000000-0005-0000-0000-00005E0D0000}"/>
    <cellStyle name="_전체분자재집계표_자재집계표_공종별수량산출(사동게이트볼장)_대수촌-공종별수량산출(신라왕경숲)" xfId="3885" xr:uid="{00000000-0005-0000-0000-00005F0D0000}"/>
    <cellStyle name="_전체분자재집계표_자재집계표_공종별수량산출(신평1)" xfId="3886" xr:uid="{00000000-0005-0000-0000-0000600D0000}"/>
    <cellStyle name="_전체분자재집계표_자재집계표_공종별수량산출(신평1)_공종별수량산출(경주축구공원-광장)" xfId="3887" xr:uid="{00000000-0005-0000-0000-0000610D0000}"/>
    <cellStyle name="_전체분자재집계표_자재집계표_공종별수량산출(신평1)_공종별수량산출(상모제8어린이)" xfId="3888" xr:uid="{00000000-0005-0000-0000-0000620D0000}"/>
    <cellStyle name="_전체분자재집계표_자재집계표_공종별수량산출(신평1)_공종별수량산출(상모제8어린이)_공종별수량산출(경주축구공원-광장)" xfId="3889" xr:uid="{00000000-0005-0000-0000-0000630D0000}"/>
    <cellStyle name="_전체분자재집계표_자재집계표_공종별수량산출(신평1)_공종별수량산출(상모제8어린이)_공종별수량산출(형곡롤러블레이드장)200602" xfId="3890" xr:uid="{00000000-0005-0000-0000-0000640D0000}"/>
    <cellStyle name="_전체분자재집계표_자재집계표_공종별수량산출(신평1)_공종별수량산출(상모제8어린이)_대수촌-공종별수량산출(신라왕경숲)" xfId="3891" xr:uid="{00000000-0005-0000-0000-0000650D0000}"/>
    <cellStyle name="_전체분자재집계표_자재집계표_공종별수량산출(신평1)_공종별수량산출(형곡롤러블레이드장)200602" xfId="3892" xr:uid="{00000000-0005-0000-0000-0000660D0000}"/>
    <cellStyle name="_전체분자재집계표_자재집계표_공종별수량산출(신평1)_대수촌-공종별수량산출(신라왕경숲)" xfId="3893" xr:uid="{00000000-0005-0000-0000-0000670D0000}"/>
    <cellStyle name="_전체분자재집계표_자재집계표_공종별수량산출(신평1)_토공집계표" xfId="3894" xr:uid="{00000000-0005-0000-0000-0000680D0000}"/>
    <cellStyle name="_전체분자재집계표_자재집계표_공종별수량산출(신평1)_토공집계표_공종별수량산출(경주축구공원-광장)" xfId="3895" xr:uid="{00000000-0005-0000-0000-0000690D0000}"/>
    <cellStyle name="_전체분자재집계표_자재집계표_공종별수량산출(신평1)_토공집계표_공종별수량산출(형곡롤러블레이드장)200602" xfId="3896" xr:uid="{00000000-0005-0000-0000-00006A0D0000}"/>
    <cellStyle name="_전체분자재집계표_자재집계표_공종별수량산출(신평1)_토공집계표_대수촌-공종별수량산출(신라왕경숲)" xfId="3897" xr:uid="{00000000-0005-0000-0000-00006B0D0000}"/>
    <cellStyle name="_전체분자재집계표_자재집계표_공종별수량산출(신평1동주민쉼터)" xfId="3898" xr:uid="{00000000-0005-0000-0000-00006C0D0000}"/>
    <cellStyle name="_전체분자재집계표_자재집계표_공종별수량산출(신평1동주민쉼터)_공종별수량산출(경주축구공원-광장)" xfId="3899" xr:uid="{00000000-0005-0000-0000-00006D0D0000}"/>
    <cellStyle name="_전체분자재집계표_자재집계표_공종별수량산출(신평1동주민쉼터)_공종별수량산출(형곡롤러블레이드장)200602" xfId="3900" xr:uid="{00000000-0005-0000-0000-00006E0D0000}"/>
    <cellStyle name="_전체분자재집계표_자재집계표_공종별수량산출(신평1동주민쉼터)_대수촌-공종별수량산출(신라왕경숲)" xfId="3901" xr:uid="{00000000-0005-0000-0000-00006F0D0000}"/>
    <cellStyle name="_전체분자재집계표_자재집계표_공종별수량산출(어린이공원 리모델링공사)-수정" xfId="3902" xr:uid="{00000000-0005-0000-0000-0000700D0000}"/>
    <cellStyle name="_전체분자재집계표_자재집계표_공종별수량산출(어린이공원 리모델링공사)-수정_공종별수량산출(경주축구공원-광장)" xfId="3903" xr:uid="{00000000-0005-0000-0000-0000710D0000}"/>
    <cellStyle name="_전체분자재집계표_자재집계표_공종별수량산출(어린이공원 리모델링공사)-수정_대수촌-공종별수량산출(신라왕경숲)" xfId="3904" xr:uid="{00000000-0005-0000-0000-0000720D0000}"/>
    <cellStyle name="_전체분자재집계표_자재집계표_공종별수량산출(오태)" xfId="3905" xr:uid="{00000000-0005-0000-0000-0000730D0000}"/>
    <cellStyle name="_전체분자재집계표_자재집계표_공종별수량산출(오태).xls" xfId="3906" xr:uid="{00000000-0005-0000-0000-0000740D0000}"/>
    <cellStyle name="_전체분자재집계표_자재집계표_공종별수량산출(오태).xls_공종별수량산출(경주축구공원-광장)" xfId="3907" xr:uid="{00000000-0005-0000-0000-0000750D0000}"/>
    <cellStyle name="_전체분자재집계표_자재집계표_공종별수량산출(오태).xls_공종별수량산출(상모제8어린이)" xfId="3908" xr:uid="{00000000-0005-0000-0000-0000760D0000}"/>
    <cellStyle name="_전체분자재집계표_자재집계표_공종별수량산출(오태).xls_공종별수량산출(상모제8어린이)_공종별수량산출(경주축구공원-광장)" xfId="3909" xr:uid="{00000000-0005-0000-0000-0000770D0000}"/>
    <cellStyle name="_전체분자재집계표_자재집계표_공종별수량산출(오태).xls_공종별수량산출(상모제8어린이)_공종별수량산출(형곡롤러블레이드장)200602" xfId="3910" xr:uid="{00000000-0005-0000-0000-0000780D0000}"/>
    <cellStyle name="_전체분자재집계표_자재집계표_공종별수량산출(오태).xls_공종별수량산출(상모제8어린이)_대수촌-공종별수량산출(신라왕경숲)" xfId="3911" xr:uid="{00000000-0005-0000-0000-0000790D0000}"/>
    <cellStyle name="_전체분자재집계표_자재집계표_공종별수량산출(오태).xls_공종별수량산출(형곡롤러블레이드장)200602" xfId="3912" xr:uid="{00000000-0005-0000-0000-00007A0D0000}"/>
    <cellStyle name="_전체분자재집계표_자재집계표_공종별수량산출(오태).xls_대수촌-공종별수량산출(신라왕경숲)" xfId="3913" xr:uid="{00000000-0005-0000-0000-00007B0D0000}"/>
    <cellStyle name="_전체분자재집계표_자재집계표_공종별수량산출(오태).xls_토공집계표" xfId="3914" xr:uid="{00000000-0005-0000-0000-00007C0D0000}"/>
    <cellStyle name="_전체분자재집계표_자재집계표_공종별수량산출(오태).xls_토공집계표_공종별수량산출(경주축구공원-광장)" xfId="3915" xr:uid="{00000000-0005-0000-0000-00007D0D0000}"/>
    <cellStyle name="_전체분자재집계표_자재집계표_공종별수량산출(오태).xls_토공집계표_공종별수량산출(형곡롤러블레이드장)200602" xfId="3916" xr:uid="{00000000-0005-0000-0000-00007E0D0000}"/>
    <cellStyle name="_전체분자재집계표_자재집계표_공종별수량산출(오태).xls_토공집계표_대수촌-공종별수량산출(신라왕경숲)" xfId="3917" xr:uid="{00000000-0005-0000-0000-00007F0D0000}"/>
    <cellStyle name="_전체분자재집계표_자재집계표_공종별수량산출(오태)_공종별수량산출(경주축구공원-광장)" xfId="3918" xr:uid="{00000000-0005-0000-0000-0000800D0000}"/>
    <cellStyle name="_전체분자재집계표_자재집계표_공종별수량산출(오태)_공종별수량산출(상모제8어린이)" xfId="3919" xr:uid="{00000000-0005-0000-0000-0000810D0000}"/>
    <cellStyle name="_전체분자재집계표_자재집계표_공종별수량산출(오태)_공종별수량산출(상모제8어린이)_공종별수량산출(경주축구공원-광장)" xfId="3920" xr:uid="{00000000-0005-0000-0000-0000820D0000}"/>
    <cellStyle name="_전체분자재집계표_자재집계표_공종별수량산출(오태)_공종별수량산출(상모제8어린이)_공종별수량산출(형곡롤러블레이드장)200602" xfId="3921" xr:uid="{00000000-0005-0000-0000-0000830D0000}"/>
    <cellStyle name="_전체분자재집계표_자재집계표_공종별수량산출(오태)_공종별수량산출(상모제8어린이)_대수촌-공종별수량산출(신라왕경숲)" xfId="3922" xr:uid="{00000000-0005-0000-0000-0000840D0000}"/>
    <cellStyle name="_전체분자재집계표_자재집계표_공종별수량산출(오태)_공종별수량산출(형곡롤러블레이드장)200602" xfId="3923" xr:uid="{00000000-0005-0000-0000-0000850D0000}"/>
    <cellStyle name="_전체분자재집계표_자재집계표_공종별수량산출(오태)_대수촌-공종별수량산출(신라왕경숲)" xfId="3924" xr:uid="{00000000-0005-0000-0000-0000860D0000}"/>
    <cellStyle name="_전체분자재집계표_자재집계표_공종별수량산출(오태)_토공집계표" xfId="3925" xr:uid="{00000000-0005-0000-0000-0000870D0000}"/>
    <cellStyle name="_전체분자재집계표_자재집계표_공종별수량산출(오태)_토공집계표_공종별수량산출(경주축구공원-광장)" xfId="3926" xr:uid="{00000000-0005-0000-0000-0000880D0000}"/>
    <cellStyle name="_전체분자재집계표_자재집계표_공종별수량산출(오태)_토공집계표_공종별수량산출(형곡롤러블레이드장)200602" xfId="3927" xr:uid="{00000000-0005-0000-0000-0000890D0000}"/>
    <cellStyle name="_전체분자재집계표_자재집계표_공종별수량산출(오태)_토공집계표_대수촌-공종별수량산출(신라왕경숲)" xfId="3928" xr:uid="{00000000-0005-0000-0000-00008A0D0000}"/>
    <cellStyle name="_전체분자재집계표_자재집계표_공종별수량산출(오태제1어린이)" xfId="3929" xr:uid="{00000000-0005-0000-0000-00008B0D0000}"/>
    <cellStyle name="_전체분자재집계표_자재집계표_공종별수량산출(오태제1어린이)_공종별수량산출(경주축구공원-광장)" xfId="3930" xr:uid="{00000000-0005-0000-0000-00008C0D0000}"/>
    <cellStyle name="_전체분자재집계표_자재집계표_공종별수량산출(오태제1어린이)_대수촌-공종별수량산출(신라왕경숲)" xfId="3931" xr:uid="{00000000-0005-0000-0000-00008D0D0000}"/>
    <cellStyle name="_전체분자재집계표_자재집계표_공종별수량산출(왕산기념공원)-총괄분" xfId="3932" xr:uid="{00000000-0005-0000-0000-00008E0D0000}"/>
    <cellStyle name="_전체분자재집계표_자재집계표_공종별수량산출(왕산기념공원)-총괄분_공종별수량산출(경주축구공원-광장)" xfId="3933" xr:uid="{00000000-0005-0000-0000-00008F0D0000}"/>
    <cellStyle name="_전체분자재집계표_자재집계표_공종별수량산출(왕산기념공원)-총괄분_공종별수량산출(형곡롤러블레이드장)200602" xfId="3934" xr:uid="{00000000-0005-0000-0000-0000900D0000}"/>
    <cellStyle name="_전체분자재집계표_자재집계표_공종별수량산출(왕산기념공원)-총괄분_대수촌-공종별수량산출(신라왕경숲)" xfId="3935" xr:uid="{00000000-0005-0000-0000-0000910D0000}"/>
    <cellStyle name="_전체분자재집계표_자재집계표_공종별수량산출(형곡롤러블레이드장)" xfId="3936" xr:uid="{00000000-0005-0000-0000-0000920D0000}"/>
    <cellStyle name="_전체분자재집계표_자재집계표_공종별수량산출(형곡롤러블레이드장)-수정" xfId="3937" xr:uid="{00000000-0005-0000-0000-0000930D0000}"/>
    <cellStyle name="_전체분자재집계표_자재집계표_공종별수량산출(확장공사)" xfId="3938" xr:uid="{00000000-0005-0000-0000-0000940D0000}"/>
    <cellStyle name="_전체분자재집계표_자재집계표_공종별수량산출(확장공사)_공종별수량산출(경주축구공원-광장)" xfId="3939" xr:uid="{00000000-0005-0000-0000-0000950D0000}"/>
    <cellStyle name="_전체분자재집계표_자재집계표_공종별수량산출(확장공사)_공종별수량산출(상모제8어린이)" xfId="3940" xr:uid="{00000000-0005-0000-0000-0000960D0000}"/>
    <cellStyle name="_전체분자재집계표_자재집계표_공종별수량산출(확장공사)_공종별수량산출(상모제8어린이)_공종별수량산출(경주축구공원-광장)" xfId="3941" xr:uid="{00000000-0005-0000-0000-0000970D0000}"/>
    <cellStyle name="_전체분자재집계표_자재집계표_공종별수량산출(확장공사)_공종별수량산출(상모제8어린이)_공종별수량산출(형곡롤러블레이드장)200602" xfId="3942" xr:uid="{00000000-0005-0000-0000-0000980D0000}"/>
    <cellStyle name="_전체분자재집계표_자재집계표_공종별수량산출(확장공사)_공종별수량산출(상모제8어린이)_대수촌-공종별수량산출(신라왕경숲)" xfId="3943" xr:uid="{00000000-0005-0000-0000-0000990D0000}"/>
    <cellStyle name="_전체분자재집계표_자재집계표_공종별수량산출(확장공사)_공종별수량산출(형곡롤러블레이드장)200602" xfId="3944" xr:uid="{00000000-0005-0000-0000-00009A0D0000}"/>
    <cellStyle name="_전체분자재집계표_자재집계표_공종별수량산출(확장공사)_대수촌-공종별수량산출(신라왕경숲)" xfId="3945" xr:uid="{00000000-0005-0000-0000-00009B0D0000}"/>
    <cellStyle name="_전체분자재집계표_자재집계표_공종별수량산출(확장공사)_토공집계표" xfId="3946" xr:uid="{00000000-0005-0000-0000-00009C0D0000}"/>
    <cellStyle name="_전체분자재집계표_자재집계표_공종별수량산출(확장공사)_토공집계표_공종별수량산출(경주축구공원-광장)" xfId="3947" xr:uid="{00000000-0005-0000-0000-00009D0D0000}"/>
    <cellStyle name="_전체분자재집계표_자재집계표_공종별수량산출(확장공사)_토공집계표_공종별수량산출(형곡롤러블레이드장)200602" xfId="3948" xr:uid="{00000000-0005-0000-0000-00009E0D0000}"/>
    <cellStyle name="_전체분자재집계표_자재집계표_공종별수량산출(확장공사)_토공집계표_대수촌-공종별수량산출(신라왕경숲)" xfId="3949" xr:uid="{00000000-0005-0000-0000-00009F0D0000}"/>
    <cellStyle name="_전체분자재집계표_자재집계표_공종별수량산출(확장공사x).xls" xfId="3950" xr:uid="{00000000-0005-0000-0000-0000A00D0000}"/>
    <cellStyle name="_전체분자재집계표_자재집계표_공종별수량산출(확장공사x).xls_공종별수량산출(경주축구공원-광장)" xfId="3951" xr:uid="{00000000-0005-0000-0000-0000A10D0000}"/>
    <cellStyle name="_전체분자재집계표_자재집계표_공종별수량산출(확장공사x).xls_공종별수량산출(상모제8어린이)" xfId="3952" xr:uid="{00000000-0005-0000-0000-0000A20D0000}"/>
    <cellStyle name="_전체분자재집계표_자재집계표_공종별수량산출(확장공사x).xls_공종별수량산출(상모제8어린이)_공종별수량산출(경주축구공원-광장)" xfId="3953" xr:uid="{00000000-0005-0000-0000-0000A30D0000}"/>
    <cellStyle name="_전체분자재집계표_자재집계표_공종별수량산출(확장공사x).xls_공종별수량산출(상모제8어린이)_공종별수량산출(형곡롤러블레이드장)200602" xfId="3954" xr:uid="{00000000-0005-0000-0000-0000A40D0000}"/>
    <cellStyle name="_전체분자재집계표_자재집계표_공종별수량산출(확장공사x).xls_공종별수량산출(상모제8어린이)_대수촌-공종별수량산출(신라왕경숲)" xfId="3955" xr:uid="{00000000-0005-0000-0000-0000A50D0000}"/>
    <cellStyle name="_전체분자재집계표_자재집계표_공종별수량산출(확장공사x).xls_공종별수량산출(형곡롤러블레이드장)200602" xfId="3956" xr:uid="{00000000-0005-0000-0000-0000A60D0000}"/>
    <cellStyle name="_전체분자재집계표_자재집계표_공종별수량산출(확장공사x).xls_대수촌-공종별수량산출(신라왕경숲)" xfId="3957" xr:uid="{00000000-0005-0000-0000-0000A70D0000}"/>
    <cellStyle name="_전체분자재집계표_자재집계표_공종별수량산출(확장공사x).xls_토공집계표" xfId="3958" xr:uid="{00000000-0005-0000-0000-0000A80D0000}"/>
    <cellStyle name="_전체분자재집계표_자재집계표_공종별수량산출(확장공사x).xls_토공집계표_공종별수량산출(경주축구공원-광장)" xfId="3959" xr:uid="{00000000-0005-0000-0000-0000A90D0000}"/>
    <cellStyle name="_전체분자재집계표_자재집계표_공종별수량산출(확장공사x).xls_토공집계표_공종별수량산출(형곡롤러블레이드장)200602" xfId="3960" xr:uid="{00000000-0005-0000-0000-0000AA0D0000}"/>
    <cellStyle name="_전체분자재집계표_자재집계표_공종별수량산출(확장공사x).xls_토공집계표_대수촌-공종별수량산출(신라왕경숲)" xfId="3961" xr:uid="{00000000-0005-0000-0000-0000AB0D0000}"/>
    <cellStyle name="_전체분자재집계표_자재집계표_공종별수량산출(황금수도시설주변)-2차분" xfId="3962" xr:uid="{00000000-0005-0000-0000-0000AC0D0000}"/>
    <cellStyle name="_전체분자재집계표_자재집계표_공종별수량산출(황금수도시설주변)-2차분_공종별수량산출(경주축구공원-광장)" xfId="3963" xr:uid="{00000000-0005-0000-0000-0000AD0D0000}"/>
    <cellStyle name="_전체분자재집계표_자재집계표_공종별수량산출(황금수도시설주변)-2차분_공종별수량산출(형곡롤러블레이드장)200602" xfId="3964" xr:uid="{00000000-0005-0000-0000-0000AE0D0000}"/>
    <cellStyle name="_전체분자재집계표_자재집계표_공종별수량산출(황금수도시설주변)-2차분_대수촌-공종별수량산출(신라왕경숲)" xfId="3965" xr:uid="{00000000-0005-0000-0000-0000AF0D0000}"/>
    <cellStyle name="_전체분자재집계표_자재집계표_공종별수량산출(황금수도시설주변)-총괄분" xfId="3966" xr:uid="{00000000-0005-0000-0000-0000B00D0000}"/>
    <cellStyle name="_전체분자재집계표_자재집계표_공종별수량산출(황금수도시설주변)-총괄분_공종별수량산출(경주축구공원-광장)" xfId="3967" xr:uid="{00000000-0005-0000-0000-0000B10D0000}"/>
    <cellStyle name="_전체분자재집계표_자재집계표_공종별수량산출(황금수도시설주변)-총괄분_공종별수량산출(형곡롤러블레이드장)200602" xfId="3968" xr:uid="{00000000-0005-0000-0000-0000B20D0000}"/>
    <cellStyle name="_전체분자재집계표_자재집계표_공종별수량산출(황금수도시설주변)-총괄분_대수촌-공종별수량산출(신라왕경숲)" xfId="3969" xr:uid="{00000000-0005-0000-0000-0000B30D0000}"/>
    <cellStyle name="_전체분자재집계표_자재집계표_공종별수량산출_공종별수량산출(경주축구공원-광장)" xfId="3970" xr:uid="{00000000-0005-0000-0000-0000B40D0000}"/>
    <cellStyle name="_전체분자재집계표_자재집계표_공종별수량산출_공종별수량산출(상모제8어린이)" xfId="3971" xr:uid="{00000000-0005-0000-0000-0000B50D0000}"/>
    <cellStyle name="_전체분자재집계표_자재집계표_공종별수량산출_공종별수량산출(상모제8어린이)_공종별수량산출(경주축구공원-광장)" xfId="3972" xr:uid="{00000000-0005-0000-0000-0000B60D0000}"/>
    <cellStyle name="_전체분자재집계표_자재집계표_공종별수량산출_공종별수량산출(상모제8어린이)_공종별수량산출(형곡롤러블레이드장)200602" xfId="3973" xr:uid="{00000000-0005-0000-0000-0000B70D0000}"/>
    <cellStyle name="_전체분자재집계표_자재집계표_공종별수량산출_공종별수량산출(상모제8어린이)_대수촌-공종별수량산출(신라왕경숲)" xfId="3974" xr:uid="{00000000-0005-0000-0000-0000B80D0000}"/>
    <cellStyle name="_전체분자재집계표_자재집계표_공종별수량산출_공종별수량산출(형곡롤러블레이드장)200602" xfId="3975" xr:uid="{00000000-0005-0000-0000-0000B90D0000}"/>
    <cellStyle name="_전체분자재집계표_자재집계표_공종별수량산출_대수촌-공종별수량산출(신라왕경숲)" xfId="3976" xr:uid="{00000000-0005-0000-0000-0000BA0D0000}"/>
    <cellStyle name="_전체분자재집계표_자재집계표_공종별수량산출_토공집계표" xfId="3977" xr:uid="{00000000-0005-0000-0000-0000BB0D0000}"/>
    <cellStyle name="_전체분자재집계표_자재집계표_공종별수량산출_토공집계표_공종별수량산출(경주축구공원-광장)" xfId="3978" xr:uid="{00000000-0005-0000-0000-0000BC0D0000}"/>
    <cellStyle name="_전체분자재집계표_자재집계표_공종별수량산출_토공집계표_공종별수량산출(형곡롤러블레이드장)200602" xfId="3979" xr:uid="{00000000-0005-0000-0000-0000BD0D0000}"/>
    <cellStyle name="_전체분자재집계표_자재집계표_공종별수량산출_토공집계표_대수촌-공종별수량산출(신라왕경숲)" xfId="3980" xr:uid="{00000000-0005-0000-0000-0000BE0D0000}"/>
    <cellStyle name="_전체분자재집계표_자재집계표_수량산출및자재집계" xfId="3981" xr:uid="{00000000-0005-0000-0000-0000BF0D0000}"/>
    <cellStyle name="_전체분자재집계표_자재집계표_수량산출및자재집계_공종별수량산출(경주축구공원-광장)" xfId="3982" xr:uid="{00000000-0005-0000-0000-0000C00D0000}"/>
    <cellStyle name="_전체분자재집계표_자재집계표_수량산출및자재집계_공종별수량산출(상모제8어린이)" xfId="3983" xr:uid="{00000000-0005-0000-0000-0000C10D0000}"/>
    <cellStyle name="_전체분자재집계표_자재집계표_수량산출및자재집계_공종별수량산출(상모제8어린이)_공종별수량산출(경주축구공원-광장)" xfId="3984" xr:uid="{00000000-0005-0000-0000-0000C20D0000}"/>
    <cellStyle name="_전체분자재집계표_자재집계표_수량산출및자재집계_공종별수량산출(상모제8어린이)_공종별수량산출(형곡롤러블레이드장)200602" xfId="3985" xr:uid="{00000000-0005-0000-0000-0000C30D0000}"/>
    <cellStyle name="_전체분자재집계표_자재집계표_수량산출및자재집계_공종별수량산출(상모제8어린이)_대수촌-공종별수량산출(신라왕경숲)" xfId="3986" xr:uid="{00000000-0005-0000-0000-0000C40D0000}"/>
    <cellStyle name="_전체분자재집계표_자재집계표_수량산출및자재집계_공종별수량산출(형곡롤러블레이드장)200602" xfId="3987" xr:uid="{00000000-0005-0000-0000-0000C50D0000}"/>
    <cellStyle name="_전체분자재집계표_자재집계표_수량산출및자재집계_대수촌-공종별수량산출(신라왕경숲)" xfId="3988" xr:uid="{00000000-0005-0000-0000-0000C60D0000}"/>
    <cellStyle name="_전체분자재집계표_자재집계표_수량산출및자재집계_토공집계표" xfId="3989" xr:uid="{00000000-0005-0000-0000-0000C70D0000}"/>
    <cellStyle name="_전체분자재집계표_자재집계표_수량산출및자재집계_토공집계표_공종별수량산출(경주축구공원-광장)" xfId="3990" xr:uid="{00000000-0005-0000-0000-0000C80D0000}"/>
    <cellStyle name="_전체분자재집계표_자재집계표_수량산출및자재집계_토공집계표_공종별수량산출(형곡롤러블레이드장)200602" xfId="3991" xr:uid="{00000000-0005-0000-0000-0000C90D0000}"/>
    <cellStyle name="_전체분자재집계표_자재집계표_수량산출및자재집계_토공집계표_대수촌-공종별수량산출(신라왕경숲)" xfId="3992" xr:uid="{00000000-0005-0000-0000-0000CA0D0000}"/>
    <cellStyle name="_전체분자재집계표_자재집계표_자재집계표" xfId="3993" xr:uid="{00000000-0005-0000-0000-0000CB0D0000}"/>
    <cellStyle name="_전체분자재집계표_자재집계표_자재집계표(아사어린이공원)" xfId="3994" xr:uid="{00000000-0005-0000-0000-0000CC0D0000}"/>
    <cellStyle name="_전체분자재집계표_자재집계표_자재집계표(아사어린이공원)_공종별수량산출(경주축구공원-광장)" xfId="3995" xr:uid="{00000000-0005-0000-0000-0000CD0D0000}"/>
    <cellStyle name="_전체분자재집계표_자재집계표_자재집계표(아사어린이공원)_공종별수량산출(상모제8어린이)" xfId="3996" xr:uid="{00000000-0005-0000-0000-0000CE0D0000}"/>
    <cellStyle name="_전체분자재집계표_자재집계표_자재집계표(아사어린이공원)_공종별수량산출(상모제8어린이)_공종별수량산출(경주축구공원-광장)" xfId="3997" xr:uid="{00000000-0005-0000-0000-0000CF0D0000}"/>
    <cellStyle name="_전체분자재집계표_자재집계표_자재집계표(아사어린이공원)_공종별수량산출(상모제8어린이)_공종별수량산출(형곡롤러블레이드장)200602" xfId="3998" xr:uid="{00000000-0005-0000-0000-0000D00D0000}"/>
    <cellStyle name="_전체분자재집계표_자재집계표_자재집계표(아사어린이공원)_공종별수량산출(상모제8어린이)_대수촌-공종별수량산출(신라왕경숲)" xfId="3999" xr:uid="{00000000-0005-0000-0000-0000D10D0000}"/>
    <cellStyle name="_전체분자재집계표_자재집계표_자재집계표(아사어린이공원)_공종별수량산출(형곡롤러블레이드장)200602" xfId="4000" xr:uid="{00000000-0005-0000-0000-0000D20D0000}"/>
    <cellStyle name="_전체분자재집계표_자재집계표_자재집계표(아사어린이공원)_대수촌-공종별수량산출(신라왕경숲)" xfId="4001" xr:uid="{00000000-0005-0000-0000-0000D30D0000}"/>
    <cellStyle name="_전체분자재집계표_자재집계표_자재집계표(아사어린이공원)_토공집계표" xfId="4002" xr:uid="{00000000-0005-0000-0000-0000D40D0000}"/>
    <cellStyle name="_전체분자재집계표_자재집계표_자재집계표(아사어린이공원)_토공집계표_공종별수량산출(경주축구공원-광장)" xfId="4003" xr:uid="{00000000-0005-0000-0000-0000D50D0000}"/>
    <cellStyle name="_전체분자재집계표_자재집계표_자재집계표(아사어린이공원)_토공집계표_공종별수량산출(형곡롤러블레이드장)200602" xfId="4004" xr:uid="{00000000-0005-0000-0000-0000D60D0000}"/>
    <cellStyle name="_전체분자재집계표_자재집계표_자재집계표(아사어린이공원)_토공집계표_대수촌-공종별수량산출(신라왕경숲)" xfId="4005" xr:uid="{00000000-0005-0000-0000-0000D70D0000}"/>
    <cellStyle name="_전체분자재집계표_자재집계표_자재집계표_공종별수량산출(경주축구공원-광장)" xfId="4006" xr:uid="{00000000-0005-0000-0000-0000D80D0000}"/>
    <cellStyle name="_전체분자재집계표_자재집계표_자재집계표_공종별수량산출(상모제8어린이)" xfId="4007" xr:uid="{00000000-0005-0000-0000-0000D90D0000}"/>
    <cellStyle name="_전체분자재집계표_자재집계표_자재집계표_공종별수량산출(상모제8어린이)_공종별수량산출(경주축구공원-광장)" xfId="4008" xr:uid="{00000000-0005-0000-0000-0000DA0D0000}"/>
    <cellStyle name="_전체분자재집계표_자재집계표_자재집계표_공종별수량산출(상모제8어린이)_공종별수량산출(형곡롤러블레이드장)200602" xfId="4009" xr:uid="{00000000-0005-0000-0000-0000DB0D0000}"/>
    <cellStyle name="_전체분자재집계표_자재집계표_자재집계표_공종별수량산출(상모제8어린이)_대수촌-공종별수량산출(신라왕경숲)" xfId="4010" xr:uid="{00000000-0005-0000-0000-0000DC0D0000}"/>
    <cellStyle name="_전체분자재집계표_자재집계표_자재집계표_공종별수량산출(형곡롤러블레이드장)200602" xfId="4011" xr:uid="{00000000-0005-0000-0000-0000DD0D0000}"/>
    <cellStyle name="_전체분자재집계표_자재집계표_자재집계표_대수촌-공종별수량산출(신라왕경숲)" xfId="4012" xr:uid="{00000000-0005-0000-0000-0000DE0D0000}"/>
    <cellStyle name="_전체분자재집계표_자재집계표_자재집계표_토공집계표" xfId="4013" xr:uid="{00000000-0005-0000-0000-0000DF0D0000}"/>
    <cellStyle name="_전체분자재집계표_자재집계표_자재집계표_토공집계표_공종별수량산출(경주축구공원-광장)" xfId="4014" xr:uid="{00000000-0005-0000-0000-0000E00D0000}"/>
    <cellStyle name="_전체분자재집계표_자재집계표_자재집계표_토공집계표_공종별수량산출(형곡롤러블레이드장)200602" xfId="4015" xr:uid="{00000000-0005-0000-0000-0000E10D0000}"/>
    <cellStyle name="_전체분자재집계표_자재집계표_자재집계표_토공집계표_대수촌-공종별수량산출(신라왕경숲)" xfId="4016" xr:uid="{00000000-0005-0000-0000-0000E20D0000}"/>
    <cellStyle name="_전체분자재집계표_토공집계표" xfId="4017" xr:uid="{00000000-0005-0000-0000-0000E30D0000}"/>
    <cellStyle name="_전체분자재집계표_토공집계표_공종별수량산출(경주축구공원-광장)" xfId="4018" xr:uid="{00000000-0005-0000-0000-0000E40D0000}"/>
    <cellStyle name="_전체분자재집계표_토공집계표_공종별수량산출(형곡롤러블레이드장)200602" xfId="4019" xr:uid="{00000000-0005-0000-0000-0000E50D0000}"/>
    <cellStyle name="_전체분자재집계표_토공집계표_대수촌-공종별수량산출(신라왕경숲)" xfId="4020" xr:uid="{00000000-0005-0000-0000-0000E60D0000}"/>
    <cellStyle name="_정보관건축내역(2층완성)" xfId="1820" xr:uid="{00000000-0005-0000-0000-0000E70D0000}"/>
    <cellStyle name="_제천항공측량" xfId="4021" xr:uid="{00000000-0005-0000-0000-0000E80D0000}"/>
    <cellStyle name="_주공_실행예산산출_040903_협상 (2)" xfId="4022" xr:uid="{00000000-0005-0000-0000-0000E90D0000}"/>
    <cellStyle name="_죽도시장공중화장실환경개선공사(1)" xfId="1821" xr:uid="{00000000-0005-0000-0000-0000EA0D0000}"/>
    <cellStyle name="_준공내역서(전체)" xfId="1822" xr:uid="{00000000-0005-0000-0000-0000EB0D0000}"/>
    <cellStyle name="_준공내역서RE" xfId="4023" xr:uid="{00000000-0005-0000-0000-0000EC0D0000}"/>
    <cellStyle name="_중도관광지(타당성조사2)" xfId="4024" xr:uid="{00000000-0005-0000-0000-0000ED0D0000}"/>
    <cellStyle name="_지역특화특구2" xfId="4025" xr:uid="{00000000-0005-0000-0000-0000EE0D0000}"/>
    <cellStyle name="_지정과제1분기실적(확정990408)" xfId="1823" xr:uid="{00000000-0005-0000-0000-0000EF0D0000}"/>
    <cellStyle name="_지정과제1분기실적(확정990408)_1" xfId="1824" xr:uid="{00000000-0005-0000-0000-0000F00D0000}"/>
    <cellStyle name="_지정과제2차심의list" xfId="1825" xr:uid="{00000000-0005-0000-0000-0000F10D0000}"/>
    <cellStyle name="_지정과제2차심의list_1" xfId="1826" xr:uid="{00000000-0005-0000-0000-0000F20D0000}"/>
    <cellStyle name="_지정과제2차심의list_2" xfId="1827" xr:uid="{00000000-0005-0000-0000-0000F30D0000}"/>
    <cellStyle name="_지정과제2차심의결과" xfId="1828" xr:uid="{00000000-0005-0000-0000-0000F40D0000}"/>
    <cellStyle name="_지정과제2차심의결과(금액조정후최종)" xfId="1829" xr:uid="{00000000-0005-0000-0000-0000F50D0000}"/>
    <cellStyle name="_지정과제2차심의결과(금액조정후최종)_1" xfId="1830" xr:uid="{00000000-0005-0000-0000-0000F60D0000}"/>
    <cellStyle name="_지정과제2차심의결과(금액조정후최종)_1_경영개선실적보고(전주공장)" xfId="1831" xr:uid="{00000000-0005-0000-0000-0000F70D0000}"/>
    <cellStyle name="_지정과제2차심의결과(금액조정후최종)_1_별첨1_2" xfId="1832" xr:uid="{00000000-0005-0000-0000-0000F80D0000}"/>
    <cellStyle name="_지정과제2차심의결과(금액조정후최종)_1_제안과제집계표(공장전체)" xfId="1833" xr:uid="{00000000-0005-0000-0000-0000F90D0000}"/>
    <cellStyle name="_지정과제2차심의결과(금액조정후최종)_경영개선실적보고(전주공장)" xfId="1834" xr:uid="{00000000-0005-0000-0000-0000FA0D0000}"/>
    <cellStyle name="_지정과제2차심의결과(금액조정후최종)_별첨1_2" xfId="1835" xr:uid="{00000000-0005-0000-0000-0000FB0D0000}"/>
    <cellStyle name="_지정과제2차심의결과(금액조정후최종)_제안과제집계표(공장전체)" xfId="1836" xr:uid="{00000000-0005-0000-0000-0000FC0D0000}"/>
    <cellStyle name="_지정과제2차심의결과_1" xfId="1837" xr:uid="{00000000-0005-0000-0000-0000FD0D0000}"/>
    <cellStyle name="_지족동 오피스텔(2차개산견적동별비교)" xfId="1838" xr:uid="{00000000-0005-0000-0000-0000FE0D0000}"/>
    <cellStyle name="_지족동 오피스텔(개산견적동별비교)" xfId="1839" xr:uid="{00000000-0005-0000-0000-0000FF0D0000}"/>
    <cellStyle name="_지족동내역(1차네고)" xfId="1840" xr:uid="{00000000-0005-0000-0000-0000000E0000}"/>
    <cellStyle name="_지질조사비(본댐좌우안)-2" xfId="4026" xr:uid="{00000000-0005-0000-0000-0000010E0000}"/>
    <cellStyle name="_지하시설물구축총괄분" xfId="4027" xr:uid="{00000000-0005-0000-0000-0000020E0000}"/>
    <cellStyle name="_지하시설물통합관리설계내역서_1.0" xfId="4028" xr:uid="{00000000-0005-0000-0000-0000030E0000}"/>
    <cellStyle name="_지하통합 보완개발 예상비용_v1" xfId="4029" xr:uid="{00000000-0005-0000-0000-0000040E0000}"/>
    <cellStyle name="_직선보간법" xfId="4030" xr:uid="{00000000-0005-0000-0000-0000050E0000}"/>
    <cellStyle name="_집중관리(981231)" xfId="1841" xr:uid="{00000000-0005-0000-0000-0000060E0000}"/>
    <cellStyle name="_집중관리(981231)_1" xfId="1842" xr:uid="{00000000-0005-0000-0000-0000070E0000}"/>
    <cellStyle name="_집중관리(지정과제및 양식)" xfId="1843" xr:uid="{00000000-0005-0000-0000-0000080E0000}"/>
    <cellStyle name="_집중관리(지정과제및 양식)_1" xfId="1844" xr:uid="{00000000-0005-0000-0000-0000090E0000}"/>
    <cellStyle name="_천체투영실설치공사" xfId="1845" xr:uid="{00000000-0005-0000-0000-00000A0E0000}"/>
    <cellStyle name="_청도학생야영장화장실및샤워장개축공사" xfId="1846" xr:uid="{00000000-0005-0000-0000-00000B0E0000}"/>
    <cellStyle name="_최종내역서" xfId="4031" xr:uid="{00000000-0005-0000-0000-00000C0E0000}"/>
    <cellStyle name="_충북BTL_지분변경 최종(각사별)" xfId="1847" xr:uid="{00000000-0005-0000-0000-00000D0E0000}"/>
    <cellStyle name="_측  구" xfId="4032" xr:uid="{00000000-0005-0000-0000-00000E0E0000}"/>
    <cellStyle name="_측  구_공종별수량산출(경주축구공원-광장)" xfId="4033" xr:uid="{00000000-0005-0000-0000-00000F0E0000}"/>
    <cellStyle name="_측  구_공종별수량산출(상모제8어린이)" xfId="4034" xr:uid="{00000000-0005-0000-0000-0000100E0000}"/>
    <cellStyle name="_측  구_공종별수량산출(상모제8어린이)_공종별수량산출(경주축구공원-광장)" xfId="4035" xr:uid="{00000000-0005-0000-0000-0000110E0000}"/>
    <cellStyle name="_측  구_공종별수량산출(상모제8어린이)_공종별수량산출(형곡롤러블레이드장)200602" xfId="4036" xr:uid="{00000000-0005-0000-0000-0000120E0000}"/>
    <cellStyle name="_측  구_공종별수량산출(상모제8어린이)_대수촌-공종별수량산출(신라왕경숲)" xfId="4037" xr:uid="{00000000-0005-0000-0000-0000130E0000}"/>
    <cellStyle name="_측  구_공종별수량산출(형곡롤러블레이드장)200602" xfId="4038" xr:uid="{00000000-0005-0000-0000-0000140E0000}"/>
    <cellStyle name="_측  구_대수촌-공종별수량산출(신라왕경숲)" xfId="4039" xr:uid="{00000000-0005-0000-0000-0000150E0000}"/>
    <cellStyle name="_측  구_자재집계표" xfId="4040" xr:uid="{00000000-0005-0000-0000-0000160E0000}"/>
    <cellStyle name="_측  구_자재집계표(무릉소공원)" xfId="4041" xr:uid="{00000000-0005-0000-0000-0000170E0000}"/>
    <cellStyle name="_측  구_자재집계표(무릉소공원)_공종별수량산출" xfId="4042" xr:uid="{00000000-0005-0000-0000-0000180E0000}"/>
    <cellStyle name="_측  구_자재집계표(무릉소공원)_공종별수량산출(게이트볼장주변시민공원)" xfId="4043" xr:uid="{00000000-0005-0000-0000-0000190E0000}"/>
    <cellStyle name="_측  구_자재집계표(무릉소공원)_공종별수량산출(게이트볼장주변시민공원)_공종별수량산출(경주축구공원-광장)" xfId="4044" xr:uid="{00000000-0005-0000-0000-00001A0E0000}"/>
    <cellStyle name="_측  구_자재집계표(무릉소공원)_공종별수량산출(게이트볼장주변시민공원)_대수촌-공종별수량산출(신라왕경숲)" xfId="4045" xr:uid="{00000000-0005-0000-0000-00001B0E0000}"/>
    <cellStyle name="_측  구_자재집계표(무릉소공원)_공종별수량산출(봉곡도서관)" xfId="4046" xr:uid="{00000000-0005-0000-0000-00001C0E0000}"/>
    <cellStyle name="_측  구_자재집계표(무릉소공원)_공종별수량산출(봉곡도서관)_공종별수량산출(경주축구공원-광장)" xfId="4047" xr:uid="{00000000-0005-0000-0000-00001D0E0000}"/>
    <cellStyle name="_측  구_자재집계표(무릉소공원)_공종별수량산출(봉곡도서관)_공종별수량산출(형곡롤러블레이드장)200602" xfId="4048" xr:uid="{00000000-0005-0000-0000-00001E0E0000}"/>
    <cellStyle name="_측  구_자재집계표(무릉소공원)_공종별수량산출(봉곡도서관)_대수촌-공종별수량산출(신라왕경숲)" xfId="4049" xr:uid="{00000000-0005-0000-0000-00001F0E0000}"/>
    <cellStyle name="_측  구_자재집계표(무릉소공원)_공종별수량산출(봉곡도서관)-2차분" xfId="4050" xr:uid="{00000000-0005-0000-0000-0000200E0000}"/>
    <cellStyle name="_측  구_자재집계표(무릉소공원)_공종별수량산출(봉곡도서관)-2차분_공종별수량산출(경주축구공원-광장)" xfId="4051" xr:uid="{00000000-0005-0000-0000-0000210E0000}"/>
    <cellStyle name="_측  구_자재집계표(무릉소공원)_공종별수량산출(봉곡도서관)-2차분_공종별수량산출(형곡롤러블레이드장)200602" xfId="4052" xr:uid="{00000000-0005-0000-0000-0000220E0000}"/>
    <cellStyle name="_측  구_자재집계표(무릉소공원)_공종별수량산출(봉곡도서관)-2차분_대수촌-공종별수량산출(신라왕경숲)" xfId="4053" xr:uid="{00000000-0005-0000-0000-0000230E0000}"/>
    <cellStyle name="_측  구_자재집계표(무릉소공원)_공종별수량산출(봉곡도서관)-총괄" xfId="4054" xr:uid="{00000000-0005-0000-0000-0000240E0000}"/>
    <cellStyle name="_측  구_자재집계표(무릉소공원)_공종별수량산출(봉곡도서관)-총괄_공종별수량산출(경주축구공원-광장)" xfId="4055" xr:uid="{00000000-0005-0000-0000-0000250E0000}"/>
    <cellStyle name="_측  구_자재집계표(무릉소공원)_공종별수량산출(봉곡도서관)-총괄_공종별수량산출(형곡롤러블레이드장)200602" xfId="4056" xr:uid="{00000000-0005-0000-0000-0000260E0000}"/>
    <cellStyle name="_측  구_자재집계표(무릉소공원)_공종별수량산출(봉곡도서관)-총괄_대수촌-공종별수량산출(신라왕경숲)" xfId="4057" xr:uid="{00000000-0005-0000-0000-0000270E0000}"/>
    <cellStyle name="_측  구_자재집계표(무릉소공원)_공종별수량산출(사동게이트볼장)" xfId="4058" xr:uid="{00000000-0005-0000-0000-0000280E0000}"/>
    <cellStyle name="_측  구_자재집계표(무릉소공원)_공종별수량산출(사동게이트볼장)_공종별수량산출(경주축구공원-광장)" xfId="4059" xr:uid="{00000000-0005-0000-0000-0000290E0000}"/>
    <cellStyle name="_측  구_자재집계표(무릉소공원)_공종별수량산출(사동게이트볼장)_대수촌-공종별수량산출(신라왕경숲)" xfId="4060" xr:uid="{00000000-0005-0000-0000-00002A0E0000}"/>
    <cellStyle name="_측  구_자재집계표(무릉소공원)_공종별수량산출(신평1)" xfId="4061" xr:uid="{00000000-0005-0000-0000-00002B0E0000}"/>
    <cellStyle name="_측  구_자재집계표(무릉소공원)_공종별수량산출(신평1)_공종별수량산출(경주축구공원-광장)" xfId="4062" xr:uid="{00000000-0005-0000-0000-00002C0E0000}"/>
    <cellStyle name="_측  구_자재집계표(무릉소공원)_공종별수량산출(신평1)_공종별수량산출(상모제8어린이)" xfId="4063" xr:uid="{00000000-0005-0000-0000-00002D0E0000}"/>
    <cellStyle name="_측  구_자재집계표(무릉소공원)_공종별수량산출(신평1)_공종별수량산출(상모제8어린이)_공종별수량산출(경주축구공원-광장)" xfId="4064" xr:uid="{00000000-0005-0000-0000-00002E0E0000}"/>
    <cellStyle name="_측  구_자재집계표(무릉소공원)_공종별수량산출(신평1)_공종별수량산출(상모제8어린이)_공종별수량산출(형곡롤러블레이드장)200602" xfId="4065" xr:uid="{00000000-0005-0000-0000-00002F0E0000}"/>
    <cellStyle name="_측  구_자재집계표(무릉소공원)_공종별수량산출(신평1)_공종별수량산출(상모제8어린이)_대수촌-공종별수량산출(신라왕경숲)" xfId="4066" xr:uid="{00000000-0005-0000-0000-0000300E0000}"/>
    <cellStyle name="_측  구_자재집계표(무릉소공원)_공종별수량산출(신평1)_공종별수량산출(형곡롤러블레이드장)200602" xfId="4067" xr:uid="{00000000-0005-0000-0000-0000310E0000}"/>
    <cellStyle name="_측  구_자재집계표(무릉소공원)_공종별수량산출(신평1)_대수촌-공종별수량산출(신라왕경숲)" xfId="4068" xr:uid="{00000000-0005-0000-0000-0000320E0000}"/>
    <cellStyle name="_측  구_자재집계표(무릉소공원)_공종별수량산출(신평1)_토공집계표" xfId="4069" xr:uid="{00000000-0005-0000-0000-0000330E0000}"/>
    <cellStyle name="_측  구_자재집계표(무릉소공원)_공종별수량산출(신평1)_토공집계표_공종별수량산출(경주축구공원-광장)" xfId="4070" xr:uid="{00000000-0005-0000-0000-0000340E0000}"/>
    <cellStyle name="_측  구_자재집계표(무릉소공원)_공종별수량산출(신평1)_토공집계표_공종별수량산출(형곡롤러블레이드장)200602" xfId="4071" xr:uid="{00000000-0005-0000-0000-0000350E0000}"/>
    <cellStyle name="_측  구_자재집계표(무릉소공원)_공종별수량산출(신평1)_토공집계표_대수촌-공종별수량산출(신라왕경숲)" xfId="4072" xr:uid="{00000000-0005-0000-0000-0000360E0000}"/>
    <cellStyle name="_측  구_자재집계표(무릉소공원)_공종별수량산출(신평1동주민쉼터)" xfId="4073" xr:uid="{00000000-0005-0000-0000-0000370E0000}"/>
    <cellStyle name="_측  구_자재집계표(무릉소공원)_공종별수량산출(신평1동주민쉼터)_공종별수량산출(경주축구공원-광장)" xfId="4074" xr:uid="{00000000-0005-0000-0000-0000380E0000}"/>
    <cellStyle name="_측  구_자재집계표(무릉소공원)_공종별수량산출(신평1동주민쉼터)_공종별수량산출(형곡롤러블레이드장)200602" xfId="4075" xr:uid="{00000000-0005-0000-0000-0000390E0000}"/>
    <cellStyle name="_측  구_자재집계표(무릉소공원)_공종별수량산출(신평1동주민쉼터)_대수촌-공종별수량산출(신라왕경숲)" xfId="4076" xr:uid="{00000000-0005-0000-0000-00003A0E0000}"/>
    <cellStyle name="_측  구_자재집계표(무릉소공원)_공종별수량산출(어린이공원 리모델링공사)-수정" xfId="4077" xr:uid="{00000000-0005-0000-0000-00003B0E0000}"/>
    <cellStyle name="_측  구_자재집계표(무릉소공원)_공종별수량산출(어린이공원 리모델링공사)-수정_공종별수량산출(경주축구공원-광장)" xfId="4078" xr:uid="{00000000-0005-0000-0000-00003C0E0000}"/>
    <cellStyle name="_측  구_자재집계표(무릉소공원)_공종별수량산출(어린이공원 리모델링공사)-수정_대수촌-공종별수량산출(신라왕경숲)" xfId="4079" xr:uid="{00000000-0005-0000-0000-00003D0E0000}"/>
    <cellStyle name="_측  구_자재집계표(무릉소공원)_공종별수량산출(오태)" xfId="4080" xr:uid="{00000000-0005-0000-0000-00003E0E0000}"/>
    <cellStyle name="_측  구_자재집계표(무릉소공원)_공종별수량산출(오태).xls" xfId="4081" xr:uid="{00000000-0005-0000-0000-00003F0E0000}"/>
    <cellStyle name="_측  구_자재집계표(무릉소공원)_공종별수량산출(오태).xls_공종별수량산출(경주축구공원-광장)" xfId="4082" xr:uid="{00000000-0005-0000-0000-0000400E0000}"/>
    <cellStyle name="_측  구_자재집계표(무릉소공원)_공종별수량산출(오태).xls_공종별수량산출(상모제8어린이)" xfId="4083" xr:uid="{00000000-0005-0000-0000-0000410E0000}"/>
    <cellStyle name="_측  구_자재집계표(무릉소공원)_공종별수량산출(오태).xls_공종별수량산출(상모제8어린이)_공종별수량산출(경주축구공원-광장)" xfId="4084" xr:uid="{00000000-0005-0000-0000-0000420E0000}"/>
    <cellStyle name="_측  구_자재집계표(무릉소공원)_공종별수량산출(오태).xls_공종별수량산출(상모제8어린이)_공종별수량산출(형곡롤러블레이드장)200602" xfId="4085" xr:uid="{00000000-0005-0000-0000-0000430E0000}"/>
    <cellStyle name="_측  구_자재집계표(무릉소공원)_공종별수량산출(오태).xls_공종별수량산출(상모제8어린이)_대수촌-공종별수량산출(신라왕경숲)" xfId="4086" xr:uid="{00000000-0005-0000-0000-0000440E0000}"/>
    <cellStyle name="_측  구_자재집계표(무릉소공원)_공종별수량산출(오태).xls_공종별수량산출(형곡롤러블레이드장)200602" xfId="4087" xr:uid="{00000000-0005-0000-0000-0000450E0000}"/>
    <cellStyle name="_측  구_자재집계표(무릉소공원)_공종별수량산출(오태).xls_대수촌-공종별수량산출(신라왕경숲)" xfId="4088" xr:uid="{00000000-0005-0000-0000-0000460E0000}"/>
    <cellStyle name="_측  구_자재집계표(무릉소공원)_공종별수량산출(오태).xls_토공집계표" xfId="4089" xr:uid="{00000000-0005-0000-0000-0000470E0000}"/>
    <cellStyle name="_측  구_자재집계표(무릉소공원)_공종별수량산출(오태).xls_토공집계표_공종별수량산출(경주축구공원-광장)" xfId="4090" xr:uid="{00000000-0005-0000-0000-0000480E0000}"/>
    <cellStyle name="_측  구_자재집계표(무릉소공원)_공종별수량산출(오태).xls_토공집계표_공종별수량산출(형곡롤러블레이드장)200602" xfId="4091" xr:uid="{00000000-0005-0000-0000-0000490E0000}"/>
    <cellStyle name="_측  구_자재집계표(무릉소공원)_공종별수량산출(오태).xls_토공집계표_대수촌-공종별수량산출(신라왕경숲)" xfId="4092" xr:uid="{00000000-0005-0000-0000-00004A0E0000}"/>
    <cellStyle name="_측  구_자재집계표(무릉소공원)_공종별수량산출(오태)_공종별수량산출(경주축구공원-광장)" xfId="4093" xr:uid="{00000000-0005-0000-0000-00004B0E0000}"/>
    <cellStyle name="_측  구_자재집계표(무릉소공원)_공종별수량산출(오태)_공종별수량산출(상모제8어린이)" xfId="4094" xr:uid="{00000000-0005-0000-0000-00004C0E0000}"/>
    <cellStyle name="_측  구_자재집계표(무릉소공원)_공종별수량산출(오태)_공종별수량산출(상모제8어린이)_공종별수량산출(경주축구공원-광장)" xfId="4095" xr:uid="{00000000-0005-0000-0000-00004D0E0000}"/>
    <cellStyle name="_측  구_자재집계표(무릉소공원)_공종별수량산출(오태)_공종별수량산출(상모제8어린이)_공종별수량산출(형곡롤러블레이드장)200602" xfId="4096" xr:uid="{00000000-0005-0000-0000-00004E0E0000}"/>
    <cellStyle name="_측  구_자재집계표(무릉소공원)_공종별수량산출(오태)_공종별수량산출(상모제8어린이)_대수촌-공종별수량산출(신라왕경숲)" xfId="4097" xr:uid="{00000000-0005-0000-0000-00004F0E0000}"/>
    <cellStyle name="_측  구_자재집계표(무릉소공원)_공종별수량산출(오태)_공종별수량산출(형곡롤러블레이드장)200602" xfId="4098" xr:uid="{00000000-0005-0000-0000-0000500E0000}"/>
    <cellStyle name="_측  구_자재집계표(무릉소공원)_공종별수량산출(오태)_대수촌-공종별수량산출(신라왕경숲)" xfId="4099" xr:uid="{00000000-0005-0000-0000-0000510E0000}"/>
    <cellStyle name="_측  구_자재집계표(무릉소공원)_공종별수량산출(오태)_토공집계표" xfId="4100" xr:uid="{00000000-0005-0000-0000-0000520E0000}"/>
    <cellStyle name="_측  구_자재집계표(무릉소공원)_공종별수량산출(오태)_토공집계표_공종별수량산출(경주축구공원-광장)" xfId="4101" xr:uid="{00000000-0005-0000-0000-0000530E0000}"/>
    <cellStyle name="_측  구_자재집계표(무릉소공원)_공종별수량산출(오태)_토공집계표_공종별수량산출(형곡롤러블레이드장)200602" xfId="4102" xr:uid="{00000000-0005-0000-0000-0000540E0000}"/>
    <cellStyle name="_측  구_자재집계표(무릉소공원)_공종별수량산출(오태)_토공집계표_대수촌-공종별수량산출(신라왕경숲)" xfId="4103" xr:uid="{00000000-0005-0000-0000-0000550E0000}"/>
    <cellStyle name="_측  구_자재집계표(무릉소공원)_공종별수량산출(오태제1어린이)" xfId="4104" xr:uid="{00000000-0005-0000-0000-0000560E0000}"/>
    <cellStyle name="_측  구_자재집계표(무릉소공원)_공종별수량산출(오태제1어린이)_공종별수량산출(경주축구공원-광장)" xfId="4105" xr:uid="{00000000-0005-0000-0000-0000570E0000}"/>
    <cellStyle name="_측  구_자재집계표(무릉소공원)_공종별수량산출(오태제1어린이)_대수촌-공종별수량산출(신라왕경숲)" xfId="4106" xr:uid="{00000000-0005-0000-0000-0000580E0000}"/>
    <cellStyle name="_측  구_자재집계표(무릉소공원)_공종별수량산출(왕산기념공원)-총괄분" xfId="4107" xr:uid="{00000000-0005-0000-0000-0000590E0000}"/>
    <cellStyle name="_측  구_자재집계표(무릉소공원)_공종별수량산출(왕산기념공원)-총괄분_공종별수량산출(경주축구공원-광장)" xfId="4108" xr:uid="{00000000-0005-0000-0000-00005A0E0000}"/>
    <cellStyle name="_측  구_자재집계표(무릉소공원)_공종별수량산출(왕산기념공원)-총괄분_공종별수량산출(형곡롤러블레이드장)200602" xfId="4109" xr:uid="{00000000-0005-0000-0000-00005B0E0000}"/>
    <cellStyle name="_측  구_자재집계표(무릉소공원)_공종별수량산출(왕산기념공원)-총괄분_대수촌-공종별수량산출(신라왕경숲)" xfId="4110" xr:uid="{00000000-0005-0000-0000-00005C0E0000}"/>
    <cellStyle name="_측  구_자재집계표(무릉소공원)_공종별수량산출(형곡롤러블레이드장)" xfId="4111" xr:uid="{00000000-0005-0000-0000-00005D0E0000}"/>
    <cellStyle name="_측  구_자재집계표(무릉소공원)_공종별수량산출(형곡롤러블레이드장)-수정" xfId="4112" xr:uid="{00000000-0005-0000-0000-00005E0E0000}"/>
    <cellStyle name="_측  구_자재집계표(무릉소공원)_공종별수량산출(확장공사)" xfId="4113" xr:uid="{00000000-0005-0000-0000-00005F0E0000}"/>
    <cellStyle name="_측  구_자재집계표(무릉소공원)_공종별수량산출(확장공사)_공종별수량산출(경주축구공원-광장)" xfId="4114" xr:uid="{00000000-0005-0000-0000-0000600E0000}"/>
    <cellStyle name="_측  구_자재집계표(무릉소공원)_공종별수량산출(확장공사)_공종별수량산출(상모제8어린이)" xfId="4115" xr:uid="{00000000-0005-0000-0000-0000610E0000}"/>
    <cellStyle name="_측  구_자재집계표(무릉소공원)_공종별수량산출(확장공사)_공종별수량산출(상모제8어린이)_공종별수량산출(경주축구공원-광장)" xfId="4116" xr:uid="{00000000-0005-0000-0000-0000620E0000}"/>
    <cellStyle name="_측  구_자재집계표(무릉소공원)_공종별수량산출(확장공사)_공종별수량산출(상모제8어린이)_공종별수량산출(형곡롤러블레이드장)200602" xfId="4117" xr:uid="{00000000-0005-0000-0000-0000630E0000}"/>
    <cellStyle name="_측  구_자재집계표(무릉소공원)_공종별수량산출(확장공사)_공종별수량산출(상모제8어린이)_대수촌-공종별수량산출(신라왕경숲)" xfId="4118" xr:uid="{00000000-0005-0000-0000-0000640E0000}"/>
    <cellStyle name="_측  구_자재집계표(무릉소공원)_공종별수량산출(확장공사)_공종별수량산출(형곡롤러블레이드장)200602" xfId="4119" xr:uid="{00000000-0005-0000-0000-0000650E0000}"/>
    <cellStyle name="_측  구_자재집계표(무릉소공원)_공종별수량산출(확장공사)_대수촌-공종별수량산출(신라왕경숲)" xfId="4120" xr:uid="{00000000-0005-0000-0000-0000660E0000}"/>
    <cellStyle name="_측  구_자재집계표(무릉소공원)_공종별수량산출(확장공사)_토공집계표" xfId="4121" xr:uid="{00000000-0005-0000-0000-0000670E0000}"/>
    <cellStyle name="_측  구_자재집계표(무릉소공원)_공종별수량산출(확장공사)_토공집계표_공종별수량산출(경주축구공원-광장)" xfId="4122" xr:uid="{00000000-0005-0000-0000-0000680E0000}"/>
    <cellStyle name="_측  구_자재집계표(무릉소공원)_공종별수량산출(확장공사)_토공집계표_공종별수량산출(형곡롤러블레이드장)200602" xfId="4123" xr:uid="{00000000-0005-0000-0000-0000690E0000}"/>
    <cellStyle name="_측  구_자재집계표(무릉소공원)_공종별수량산출(확장공사)_토공집계표_대수촌-공종별수량산출(신라왕경숲)" xfId="4124" xr:uid="{00000000-0005-0000-0000-00006A0E0000}"/>
    <cellStyle name="_측  구_자재집계표(무릉소공원)_공종별수량산출(확장공사x).xls" xfId="4125" xr:uid="{00000000-0005-0000-0000-00006B0E0000}"/>
    <cellStyle name="_측  구_자재집계표(무릉소공원)_공종별수량산출(확장공사x).xls_공종별수량산출(경주축구공원-광장)" xfId="4126" xr:uid="{00000000-0005-0000-0000-00006C0E0000}"/>
    <cellStyle name="_측  구_자재집계표(무릉소공원)_공종별수량산출(확장공사x).xls_공종별수량산출(상모제8어린이)" xfId="4127" xr:uid="{00000000-0005-0000-0000-00006D0E0000}"/>
    <cellStyle name="_측  구_자재집계표(무릉소공원)_공종별수량산출(확장공사x).xls_공종별수량산출(상모제8어린이)_공종별수량산출(경주축구공원-광장)" xfId="4128" xr:uid="{00000000-0005-0000-0000-00006E0E0000}"/>
    <cellStyle name="_측  구_자재집계표(무릉소공원)_공종별수량산출(확장공사x).xls_공종별수량산출(상모제8어린이)_공종별수량산출(형곡롤러블레이드장)200602" xfId="4129" xr:uid="{00000000-0005-0000-0000-00006F0E0000}"/>
    <cellStyle name="_측  구_자재집계표(무릉소공원)_공종별수량산출(확장공사x).xls_공종별수량산출(상모제8어린이)_대수촌-공종별수량산출(신라왕경숲)" xfId="4130" xr:uid="{00000000-0005-0000-0000-0000700E0000}"/>
    <cellStyle name="_측  구_자재집계표(무릉소공원)_공종별수량산출(확장공사x).xls_공종별수량산출(형곡롤러블레이드장)200602" xfId="4131" xr:uid="{00000000-0005-0000-0000-0000710E0000}"/>
    <cellStyle name="_측  구_자재집계표(무릉소공원)_공종별수량산출(확장공사x).xls_대수촌-공종별수량산출(신라왕경숲)" xfId="4132" xr:uid="{00000000-0005-0000-0000-0000720E0000}"/>
    <cellStyle name="_측  구_자재집계표(무릉소공원)_공종별수량산출(확장공사x).xls_토공집계표" xfId="4133" xr:uid="{00000000-0005-0000-0000-0000730E0000}"/>
    <cellStyle name="_측  구_자재집계표(무릉소공원)_공종별수량산출(확장공사x).xls_토공집계표_공종별수량산출(경주축구공원-광장)" xfId="4134" xr:uid="{00000000-0005-0000-0000-0000740E0000}"/>
    <cellStyle name="_측  구_자재집계표(무릉소공원)_공종별수량산출(확장공사x).xls_토공집계표_공종별수량산출(형곡롤러블레이드장)200602" xfId="4135" xr:uid="{00000000-0005-0000-0000-0000750E0000}"/>
    <cellStyle name="_측  구_자재집계표(무릉소공원)_공종별수량산출(확장공사x).xls_토공집계표_대수촌-공종별수량산출(신라왕경숲)" xfId="4136" xr:uid="{00000000-0005-0000-0000-0000760E0000}"/>
    <cellStyle name="_측  구_자재집계표(무릉소공원)_공종별수량산출(황금수도시설주변)-2차분" xfId="4137" xr:uid="{00000000-0005-0000-0000-0000770E0000}"/>
    <cellStyle name="_측  구_자재집계표(무릉소공원)_공종별수량산출(황금수도시설주변)-2차분_공종별수량산출(경주축구공원-광장)" xfId="4138" xr:uid="{00000000-0005-0000-0000-0000780E0000}"/>
    <cellStyle name="_측  구_자재집계표(무릉소공원)_공종별수량산출(황금수도시설주변)-2차분_공종별수량산출(형곡롤러블레이드장)200602" xfId="4139" xr:uid="{00000000-0005-0000-0000-0000790E0000}"/>
    <cellStyle name="_측  구_자재집계표(무릉소공원)_공종별수량산출(황금수도시설주변)-2차분_대수촌-공종별수량산출(신라왕경숲)" xfId="4140" xr:uid="{00000000-0005-0000-0000-00007A0E0000}"/>
    <cellStyle name="_측  구_자재집계표(무릉소공원)_공종별수량산출(황금수도시설주변)-총괄분" xfId="4141" xr:uid="{00000000-0005-0000-0000-00007B0E0000}"/>
    <cellStyle name="_측  구_자재집계표(무릉소공원)_공종별수량산출(황금수도시설주변)-총괄분_공종별수량산출(경주축구공원-광장)" xfId="4142" xr:uid="{00000000-0005-0000-0000-00007C0E0000}"/>
    <cellStyle name="_측  구_자재집계표(무릉소공원)_공종별수량산출(황금수도시설주변)-총괄분_공종별수량산출(형곡롤러블레이드장)200602" xfId="4143" xr:uid="{00000000-0005-0000-0000-00007D0E0000}"/>
    <cellStyle name="_측  구_자재집계표(무릉소공원)_공종별수량산출(황금수도시설주변)-총괄분_대수촌-공종별수량산출(신라왕경숲)" xfId="4144" xr:uid="{00000000-0005-0000-0000-00007E0E0000}"/>
    <cellStyle name="_측  구_자재집계표(무릉소공원)_공종별수량산출_공종별수량산출(경주축구공원-광장)" xfId="4145" xr:uid="{00000000-0005-0000-0000-00007F0E0000}"/>
    <cellStyle name="_측  구_자재집계표(무릉소공원)_공종별수량산출_공종별수량산출(상모제8어린이)" xfId="4146" xr:uid="{00000000-0005-0000-0000-0000800E0000}"/>
    <cellStyle name="_측  구_자재집계표(무릉소공원)_공종별수량산출_공종별수량산출(상모제8어린이)_공종별수량산출(경주축구공원-광장)" xfId="4147" xr:uid="{00000000-0005-0000-0000-0000810E0000}"/>
    <cellStyle name="_측  구_자재집계표(무릉소공원)_공종별수량산출_공종별수량산출(상모제8어린이)_공종별수량산출(형곡롤러블레이드장)200602" xfId="4148" xr:uid="{00000000-0005-0000-0000-0000820E0000}"/>
    <cellStyle name="_측  구_자재집계표(무릉소공원)_공종별수량산출_공종별수량산출(상모제8어린이)_대수촌-공종별수량산출(신라왕경숲)" xfId="4149" xr:uid="{00000000-0005-0000-0000-0000830E0000}"/>
    <cellStyle name="_측  구_자재집계표(무릉소공원)_공종별수량산출_공종별수량산출(형곡롤러블레이드장)200602" xfId="4150" xr:uid="{00000000-0005-0000-0000-0000840E0000}"/>
    <cellStyle name="_측  구_자재집계표(무릉소공원)_공종별수량산출_대수촌-공종별수량산출(신라왕경숲)" xfId="4151" xr:uid="{00000000-0005-0000-0000-0000850E0000}"/>
    <cellStyle name="_측  구_자재집계표(무릉소공원)_공종별수량산출_토공집계표" xfId="4152" xr:uid="{00000000-0005-0000-0000-0000860E0000}"/>
    <cellStyle name="_측  구_자재집계표(무릉소공원)_공종별수량산출_토공집계표_공종별수량산출(경주축구공원-광장)" xfId="4153" xr:uid="{00000000-0005-0000-0000-0000870E0000}"/>
    <cellStyle name="_측  구_자재집계표(무릉소공원)_공종별수량산출_토공집계표_공종별수량산출(형곡롤러블레이드장)200602" xfId="4154" xr:uid="{00000000-0005-0000-0000-0000880E0000}"/>
    <cellStyle name="_측  구_자재집계표(무릉소공원)_공종별수량산출_토공집계표_대수촌-공종별수량산출(신라왕경숲)" xfId="4155" xr:uid="{00000000-0005-0000-0000-0000890E0000}"/>
    <cellStyle name="_측  구_자재집계표(무릉소공원)_수량산출및자재집계" xfId="4156" xr:uid="{00000000-0005-0000-0000-00008A0E0000}"/>
    <cellStyle name="_측  구_자재집계표(무릉소공원)_수량산출및자재집계_공종별수량산출(경주축구공원-광장)" xfId="4157" xr:uid="{00000000-0005-0000-0000-00008B0E0000}"/>
    <cellStyle name="_측  구_자재집계표(무릉소공원)_수량산출및자재집계_공종별수량산출(상모제8어린이)" xfId="4158" xr:uid="{00000000-0005-0000-0000-00008C0E0000}"/>
    <cellStyle name="_측  구_자재집계표(무릉소공원)_수량산출및자재집계_공종별수량산출(상모제8어린이)_공종별수량산출(경주축구공원-광장)" xfId="4159" xr:uid="{00000000-0005-0000-0000-00008D0E0000}"/>
    <cellStyle name="_측  구_자재집계표(무릉소공원)_수량산출및자재집계_공종별수량산출(상모제8어린이)_공종별수량산출(형곡롤러블레이드장)200602" xfId="4160" xr:uid="{00000000-0005-0000-0000-00008E0E0000}"/>
    <cellStyle name="_측  구_자재집계표(무릉소공원)_수량산출및자재집계_공종별수량산출(상모제8어린이)_대수촌-공종별수량산출(신라왕경숲)" xfId="4161" xr:uid="{00000000-0005-0000-0000-00008F0E0000}"/>
    <cellStyle name="_측  구_자재집계표(무릉소공원)_수량산출및자재집계_공종별수량산출(형곡롤러블레이드장)200602" xfId="4162" xr:uid="{00000000-0005-0000-0000-0000900E0000}"/>
    <cellStyle name="_측  구_자재집계표(무릉소공원)_수량산출및자재집계_대수촌-공종별수량산출(신라왕경숲)" xfId="4163" xr:uid="{00000000-0005-0000-0000-0000910E0000}"/>
    <cellStyle name="_측  구_자재집계표(무릉소공원)_수량산출및자재집계_토공집계표" xfId="4164" xr:uid="{00000000-0005-0000-0000-0000920E0000}"/>
    <cellStyle name="_측  구_자재집계표(무릉소공원)_수량산출및자재집계_토공집계표_공종별수량산출(경주축구공원-광장)" xfId="4165" xr:uid="{00000000-0005-0000-0000-0000930E0000}"/>
    <cellStyle name="_측  구_자재집계표(무릉소공원)_수량산출및자재집계_토공집계표_공종별수량산출(형곡롤러블레이드장)200602" xfId="4166" xr:uid="{00000000-0005-0000-0000-0000940E0000}"/>
    <cellStyle name="_측  구_자재집계표(무릉소공원)_수량산출및자재집계_토공집계표_대수촌-공종별수량산출(신라왕경숲)" xfId="4167" xr:uid="{00000000-0005-0000-0000-0000950E0000}"/>
    <cellStyle name="_측  구_자재집계표(무릉소공원)_자재집계표" xfId="4168" xr:uid="{00000000-0005-0000-0000-0000960E0000}"/>
    <cellStyle name="_측  구_자재집계표(무릉소공원)_자재집계표(아사어린이공원)" xfId="4169" xr:uid="{00000000-0005-0000-0000-0000970E0000}"/>
    <cellStyle name="_측  구_자재집계표(무릉소공원)_자재집계표(아사어린이공원)_공종별수량산출(경주축구공원-광장)" xfId="4170" xr:uid="{00000000-0005-0000-0000-0000980E0000}"/>
    <cellStyle name="_측  구_자재집계표(무릉소공원)_자재집계표(아사어린이공원)_공종별수량산출(상모제8어린이)" xfId="4171" xr:uid="{00000000-0005-0000-0000-0000990E0000}"/>
    <cellStyle name="_측  구_자재집계표(무릉소공원)_자재집계표(아사어린이공원)_공종별수량산출(상모제8어린이)_공종별수량산출(경주축구공원-광장)" xfId="4172" xr:uid="{00000000-0005-0000-0000-00009A0E0000}"/>
    <cellStyle name="_측  구_자재집계표(무릉소공원)_자재집계표(아사어린이공원)_공종별수량산출(상모제8어린이)_공종별수량산출(형곡롤러블레이드장)200602" xfId="4173" xr:uid="{00000000-0005-0000-0000-00009B0E0000}"/>
    <cellStyle name="_측  구_자재집계표(무릉소공원)_자재집계표(아사어린이공원)_공종별수량산출(상모제8어린이)_대수촌-공종별수량산출(신라왕경숲)" xfId="4174" xr:uid="{00000000-0005-0000-0000-00009C0E0000}"/>
    <cellStyle name="_측  구_자재집계표(무릉소공원)_자재집계표(아사어린이공원)_공종별수량산출(형곡롤러블레이드장)200602" xfId="4175" xr:uid="{00000000-0005-0000-0000-00009D0E0000}"/>
    <cellStyle name="_측  구_자재집계표(무릉소공원)_자재집계표(아사어린이공원)_대수촌-공종별수량산출(신라왕경숲)" xfId="4176" xr:uid="{00000000-0005-0000-0000-00009E0E0000}"/>
    <cellStyle name="_측  구_자재집계표(무릉소공원)_자재집계표(아사어린이공원)_토공집계표" xfId="4177" xr:uid="{00000000-0005-0000-0000-00009F0E0000}"/>
    <cellStyle name="_측  구_자재집계표(무릉소공원)_자재집계표(아사어린이공원)_토공집계표_공종별수량산출(경주축구공원-광장)" xfId="4178" xr:uid="{00000000-0005-0000-0000-0000A00E0000}"/>
    <cellStyle name="_측  구_자재집계표(무릉소공원)_자재집계표(아사어린이공원)_토공집계표_공종별수량산출(형곡롤러블레이드장)200602" xfId="4179" xr:uid="{00000000-0005-0000-0000-0000A10E0000}"/>
    <cellStyle name="_측  구_자재집계표(무릉소공원)_자재집계표(아사어린이공원)_토공집계표_대수촌-공종별수량산출(신라왕경숲)" xfId="4180" xr:uid="{00000000-0005-0000-0000-0000A20E0000}"/>
    <cellStyle name="_측  구_자재집계표(무릉소공원)_자재집계표_공종별수량산출(경주축구공원-광장)" xfId="4181" xr:uid="{00000000-0005-0000-0000-0000A30E0000}"/>
    <cellStyle name="_측  구_자재집계표(무릉소공원)_자재집계표_공종별수량산출(상모제8어린이)" xfId="4182" xr:uid="{00000000-0005-0000-0000-0000A40E0000}"/>
    <cellStyle name="_측  구_자재집계표(무릉소공원)_자재집계표_공종별수량산출(상모제8어린이)_공종별수량산출(경주축구공원-광장)" xfId="4183" xr:uid="{00000000-0005-0000-0000-0000A50E0000}"/>
    <cellStyle name="_측  구_자재집계표(무릉소공원)_자재집계표_공종별수량산출(상모제8어린이)_공종별수량산출(형곡롤러블레이드장)200602" xfId="4184" xr:uid="{00000000-0005-0000-0000-0000A60E0000}"/>
    <cellStyle name="_측  구_자재집계표(무릉소공원)_자재집계표_공종별수량산출(상모제8어린이)_대수촌-공종별수량산출(신라왕경숲)" xfId="4185" xr:uid="{00000000-0005-0000-0000-0000A70E0000}"/>
    <cellStyle name="_측  구_자재집계표(무릉소공원)_자재집계표_공종별수량산출(형곡롤러블레이드장)200602" xfId="4186" xr:uid="{00000000-0005-0000-0000-0000A80E0000}"/>
    <cellStyle name="_측  구_자재집계표(무릉소공원)_자재집계표_대수촌-공종별수량산출(신라왕경숲)" xfId="4187" xr:uid="{00000000-0005-0000-0000-0000A90E0000}"/>
    <cellStyle name="_측  구_자재집계표(무릉소공원)_자재집계표_토공집계표" xfId="4188" xr:uid="{00000000-0005-0000-0000-0000AA0E0000}"/>
    <cellStyle name="_측  구_자재집계표(무릉소공원)_자재집계표_토공집계표_공종별수량산출(경주축구공원-광장)" xfId="4189" xr:uid="{00000000-0005-0000-0000-0000AB0E0000}"/>
    <cellStyle name="_측  구_자재집계표(무릉소공원)_자재집계표_토공집계표_공종별수량산출(형곡롤러블레이드장)200602" xfId="4190" xr:uid="{00000000-0005-0000-0000-0000AC0E0000}"/>
    <cellStyle name="_측  구_자재집계표(무릉소공원)_자재집계표_토공집계표_대수촌-공종별수량산출(신라왕경숲)" xfId="4191" xr:uid="{00000000-0005-0000-0000-0000AD0E0000}"/>
    <cellStyle name="_측  구_자재집계표_공종별수량산출" xfId="4192" xr:uid="{00000000-0005-0000-0000-0000AE0E0000}"/>
    <cellStyle name="_측  구_자재집계표_공종별수량산출(게이트볼장주변시민공원)" xfId="4193" xr:uid="{00000000-0005-0000-0000-0000AF0E0000}"/>
    <cellStyle name="_측  구_자재집계표_공종별수량산출(게이트볼장주변시민공원)_공종별수량산출(경주축구공원-광장)" xfId="4194" xr:uid="{00000000-0005-0000-0000-0000B00E0000}"/>
    <cellStyle name="_측  구_자재집계표_공종별수량산출(게이트볼장주변시민공원)_대수촌-공종별수량산출(신라왕경숲)" xfId="4195" xr:uid="{00000000-0005-0000-0000-0000B10E0000}"/>
    <cellStyle name="_측  구_자재집계표_공종별수량산출(봉곡도서관)" xfId="4196" xr:uid="{00000000-0005-0000-0000-0000B20E0000}"/>
    <cellStyle name="_측  구_자재집계표_공종별수량산출(봉곡도서관)_공종별수량산출(경주축구공원-광장)" xfId="4197" xr:uid="{00000000-0005-0000-0000-0000B30E0000}"/>
    <cellStyle name="_측  구_자재집계표_공종별수량산출(봉곡도서관)_공종별수량산출(형곡롤러블레이드장)200602" xfId="4198" xr:uid="{00000000-0005-0000-0000-0000B40E0000}"/>
    <cellStyle name="_측  구_자재집계표_공종별수량산출(봉곡도서관)_대수촌-공종별수량산출(신라왕경숲)" xfId="4199" xr:uid="{00000000-0005-0000-0000-0000B50E0000}"/>
    <cellStyle name="_측  구_자재집계표_공종별수량산출(봉곡도서관)-2차분" xfId="4200" xr:uid="{00000000-0005-0000-0000-0000B60E0000}"/>
    <cellStyle name="_측  구_자재집계표_공종별수량산출(봉곡도서관)-2차분_공종별수량산출(경주축구공원-광장)" xfId="4201" xr:uid="{00000000-0005-0000-0000-0000B70E0000}"/>
    <cellStyle name="_측  구_자재집계표_공종별수량산출(봉곡도서관)-2차분_공종별수량산출(형곡롤러블레이드장)200602" xfId="4202" xr:uid="{00000000-0005-0000-0000-0000B80E0000}"/>
    <cellStyle name="_측  구_자재집계표_공종별수량산출(봉곡도서관)-2차분_대수촌-공종별수량산출(신라왕경숲)" xfId="4203" xr:uid="{00000000-0005-0000-0000-0000B90E0000}"/>
    <cellStyle name="_측  구_자재집계표_공종별수량산출(봉곡도서관)-총괄" xfId="4204" xr:uid="{00000000-0005-0000-0000-0000BA0E0000}"/>
    <cellStyle name="_측  구_자재집계표_공종별수량산출(봉곡도서관)-총괄_공종별수량산출(경주축구공원-광장)" xfId="4205" xr:uid="{00000000-0005-0000-0000-0000BB0E0000}"/>
    <cellStyle name="_측  구_자재집계표_공종별수량산출(봉곡도서관)-총괄_공종별수량산출(형곡롤러블레이드장)200602" xfId="4206" xr:uid="{00000000-0005-0000-0000-0000BC0E0000}"/>
    <cellStyle name="_측  구_자재집계표_공종별수량산출(봉곡도서관)-총괄_대수촌-공종별수량산출(신라왕경숲)" xfId="4207" xr:uid="{00000000-0005-0000-0000-0000BD0E0000}"/>
    <cellStyle name="_측  구_자재집계표_공종별수량산출(사동게이트볼장)" xfId="4208" xr:uid="{00000000-0005-0000-0000-0000BE0E0000}"/>
    <cellStyle name="_측  구_자재집계표_공종별수량산출(사동게이트볼장)_공종별수량산출(경주축구공원-광장)" xfId="4209" xr:uid="{00000000-0005-0000-0000-0000BF0E0000}"/>
    <cellStyle name="_측  구_자재집계표_공종별수량산출(사동게이트볼장)_대수촌-공종별수량산출(신라왕경숲)" xfId="4210" xr:uid="{00000000-0005-0000-0000-0000C00E0000}"/>
    <cellStyle name="_측  구_자재집계표_공종별수량산출(신평1)" xfId="4211" xr:uid="{00000000-0005-0000-0000-0000C10E0000}"/>
    <cellStyle name="_측  구_자재집계표_공종별수량산출(신평1)_공종별수량산출(경주축구공원-광장)" xfId="4212" xr:uid="{00000000-0005-0000-0000-0000C20E0000}"/>
    <cellStyle name="_측  구_자재집계표_공종별수량산출(신평1)_공종별수량산출(상모제8어린이)" xfId="4213" xr:uid="{00000000-0005-0000-0000-0000C30E0000}"/>
    <cellStyle name="_측  구_자재집계표_공종별수량산출(신평1)_공종별수량산출(상모제8어린이)_공종별수량산출(경주축구공원-광장)" xfId="4214" xr:uid="{00000000-0005-0000-0000-0000C40E0000}"/>
    <cellStyle name="_측  구_자재집계표_공종별수량산출(신평1)_공종별수량산출(상모제8어린이)_공종별수량산출(형곡롤러블레이드장)200602" xfId="4215" xr:uid="{00000000-0005-0000-0000-0000C50E0000}"/>
    <cellStyle name="_측  구_자재집계표_공종별수량산출(신평1)_공종별수량산출(상모제8어린이)_대수촌-공종별수량산출(신라왕경숲)" xfId="4216" xr:uid="{00000000-0005-0000-0000-0000C60E0000}"/>
    <cellStyle name="_측  구_자재집계표_공종별수량산출(신평1)_공종별수량산출(형곡롤러블레이드장)200602" xfId="4217" xr:uid="{00000000-0005-0000-0000-0000C70E0000}"/>
    <cellStyle name="_측  구_자재집계표_공종별수량산출(신평1)_대수촌-공종별수량산출(신라왕경숲)" xfId="4218" xr:uid="{00000000-0005-0000-0000-0000C80E0000}"/>
    <cellStyle name="_측  구_자재집계표_공종별수량산출(신평1)_토공집계표" xfId="4219" xr:uid="{00000000-0005-0000-0000-0000C90E0000}"/>
    <cellStyle name="_측  구_자재집계표_공종별수량산출(신평1)_토공집계표_공종별수량산출(경주축구공원-광장)" xfId="4220" xr:uid="{00000000-0005-0000-0000-0000CA0E0000}"/>
    <cellStyle name="_측  구_자재집계표_공종별수량산출(신평1)_토공집계표_공종별수량산출(형곡롤러블레이드장)200602" xfId="4221" xr:uid="{00000000-0005-0000-0000-0000CB0E0000}"/>
    <cellStyle name="_측  구_자재집계표_공종별수량산출(신평1)_토공집계표_대수촌-공종별수량산출(신라왕경숲)" xfId="4222" xr:uid="{00000000-0005-0000-0000-0000CC0E0000}"/>
    <cellStyle name="_측  구_자재집계표_공종별수량산출(신평1동주민쉼터)" xfId="4223" xr:uid="{00000000-0005-0000-0000-0000CD0E0000}"/>
    <cellStyle name="_측  구_자재집계표_공종별수량산출(신평1동주민쉼터)_공종별수량산출(경주축구공원-광장)" xfId="4224" xr:uid="{00000000-0005-0000-0000-0000CE0E0000}"/>
    <cellStyle name="_측  구_자재집계표_공종별수량산출(신평1동주민쉼터)_공종별수량산출(형곡롤러블레이드장)200602" xfId="4225" xr:uid="{00000000-0005-0000-0000-0000CF0E0000}"/>
    <cellStyle name="_측  구_자재집계표_공종별수량산출(신평1동주민쉼터)_대수촌-공종별수량산출(신라왕경숲)" xfId="4226" xr:uid="{00000000-0005-0000-0000-0000D00E0000}"/>
    <cellStyle name="_측  구_자재집계표_공종별수량산출(어린이공원 리모델링공사)-수정" xfId="4227" xr:uid="{00000000-0005-0000-0000-0000D10E0000}"/>
    <cellStyle name="_측  구_자재집계표_공종별수량산출(어린이공원 리모델링공사)-수정_공종별수량산출(경주축구공원-광장)" xfId="4228" xr:uid="{00000000-0005-0000-0000-0000D20E0000}"/>
    <cellStyle name="_측  구_자재집계표_공종별수량산출(어린이공원 리모델링공사)-수정_대수촌-공종별수량산출(신라왕경숲)" xfId="4229" xr:uid="{00000000-0005-0000-0000-0000D30E0000}"/>
    <cellStyle name="_측  구_자재집계표_공종별수량산출(오태)" xfId="4230" xr:uid="{00000000-0005-0000-0000-0000D40E0000}"/>
    <cellStyle name="_측  구_자재집계표_공종별수량산출(오태).xls" xfId="4231" xr:uid="{00000000-0005-0000-0000-0000D50E0000}"/>
    <cellStyle name="_측  구_자재집계표_공종별수량산출(오태).xls_공종별수량산출(경주축구공원-광장)" xfId="4232" xr:uid="{00000000-0005-0000-0000-0000D60E0000}"/>
    <cellStyle name="_측  구_자재집계표_공종별수량산출(오태).xls_공종별수량산출(상모제8어린이)" xfId="4233" xr:uid="{00000000-0005-0000-0000-0000D70E0000}"/>
    <cellStyle name="_측  구_자재집계표_공종별수량산출(오태).xls_공종별수량산출(상모제8어린이)_공종별수량산출(경주축구공원-광장)" xfId="4234" xr:uid="{00000000-0005-0000-0000-0000D80E0000}"/>
    <cellStyle name="_측  구_자재집계표_공종별수량산출(오태).xls_공종별수량산출(상모제8어린이)_공종별수량산출(형곡롤러블레이드장)200602" xfId="4235" xr:uid="{00000000-0005-0000-0000-0000D90E0000}"/>
    <cellStyle name="_측  구_자재집계표_공종별수량산출(오태).xls_공종별수량산출(상모제8어린이)_대수촌-공종별수량산출(신라왕경숲)" xfId="4236" xr:uid="{00000000-0005-0000-0000-0000DA0E0000}"/>
    <cellStyle name="_측  구_자재집계표_공종별수량산출(오태).xls_공종별수량산출(형곡롤러블레이드장)200602" xfId="4237" xr:uid="{00000000-0005-0000-0000-0000DB0E0000}"/>
    <cellStyle name="_측  구_자재집계표_공종별수량산출(오태).xls_대수촌-공종별수량산출(신라왕경숲)" xfId="4238" xr:uid="{00000000-0005-0000-0000-0000DC0E0000}"/>
    <cellStyle name="_측  구_자재집계표_공종별수량산출(오태).xls_토공집계표" xfId="4239" xr:uid="{00000000-0005-0000-0000-0000DD0E0000}"/>
    <cellStyle name="_측  구_자재집계표_공종별수량산출(오태).xls_토공집계표_공종별수량산출(경주축구공원-광장)" xfId="4240" xr:uid="{00000000-0005-0000-0000-0000DE0E0000}"/>
    <cellStyle name="_측  구_자재집계표_공종별수량산출(오태).xls_토공집계표_공종별수량산출(형곡롤러블레이드장)200602" xfId="4241" xr:uid="{00000000-0005-0000-0000-0000DF0E0000}"/>
    <cellStyle name="_측  구_자재집계표_공종별수량산출(오태).xls_토공집계표_대수촌-공종별수량산출(신라왕경숲)" xfId="4242" xr:uid="{00000000-0005-0000-0000-0000E00E0000}"/>
    <cellStyle name="_측  구_자재집계표_공종별수량산출(오태)_공종별수량산출(경주축구공원-광장)" xfId="4243" xr:uid="{00000000-0005-0000-0000-0000E10E0000}"/>
    <cellStyle name="_측  구_자재집계표_공종별수량산출(오태)_공종별수량산출(상모제8어린이)" xfId="4244" xr:uid="{00000000-0005-0000-0000-0000E20E0000}"/>
    <cellStyle name="_측  구_자재집계표_공종별수량산출(오태)_공종별수량산출(상모제8어린이)_공종별수량산출(경주축구공원-광장)" xfId="4245" xr:uid="{00000000-0005-0000-0000-0000E30E0000}"/>
    <cellStyle name="_측  구_자재집계표_공종별수량산출(오태)_공종별수량산출(상모제8어린이)_공종별수량산출(형곡롤러블레이드장)200602" xfId="4246" xr:uid="{00000000-0005-0000-0000-0000E40E0000}"/>
    <cellStyle name="_측  구_자재집계표_공종별수량산출(오태)_공종별수량산출(상모제8어린이)_대수촌-공종별수량산출(신라왕경숲)" xfId="4247" xr:uid="{00000000-0005-0000-0000-0000E50E0000}"/>
    <cellStyle name="_측  구_자재집계표_공종별수량산출(오태)_공종별수량산출(형곡롤러블레이드장)200602" xfId="4248" xr:uid="{00000000-0005-0000-0000-0000E60E0000}"/>
    <cellStyle name="_측  구_자재집계표_공종별수량산출(오태)_대수촌-공종별수량산출(신라왕경숲)" xfId="4249" xr:uid="{00000000-0005-0000-0000-0000E70E0000}"/>
    <cellStyle name="_측  구_자재집계표_공종별수량산출(오태)_토공집계표" xfId="4250" xr:uid="{00000000-0005-0000-0000-0000E80E0000}"/>
    <cellStyle name="_측  구_자재집계표_공종별수량산출(오태)_토공집계표_공종별수량산출(경주축구공원-광장)" xfId="4251" xr:uid="{00000000-0005-0000-0000-0000E90E0000}"/>
    <cellStyle name="_측  구_자재집계표_공종별수량산출(오태)_토공집계표_공종별수량산출(형곡롤러블레이드장)200602" xfId="4252" xr:uid="{00000000-0005-0000-0000-0000EA0E0000}"/>
    <cellStyle name="_측  구_자재집계표_공종별수량산출(오태)_토공집계표_대수촌-공종별수량산출(신라왕경숲)" xfId="4253" xr:uid="{00000000-0005-0000-0000-0000EB0E0000}"/>
    <cellStyle name="_측  구_자재집계표_공종별수량산출(오태제1어린이)" xfId="4254" xr:uid="{00000000-0005-0000-0000-0000EC0E0000}"/>
    <cellStyle name="_측  구_자재집계표_공종별수량산출(오태제1어린이)_공종별수량산출(경주축구공원-광장)" xfId="4255" xr:uid="{00000000-0005-0000-0000-0000ED0E0000}"/>
    <cellStyle name="_측  구_자재집계표_공종별수량산출(오태제1어린이)_대수촌-공종별수량산출(신라왕경숲)" xfId="4256" xr:uid="{00000000-0005-0000-0000-0000EE0E0000}"/>
    <cellStyle name="_측  구_자재집계표_공종별수량산출(왕산기념공원)-총괄분" xfId="4257" xr:uid="{00000000-0005-0000-0000-0000EF0E0000}"/>
    <cellStyle name="_측  구_자재집계표_공종별수량산출(왕산기념공원)-총괄분_공종별수량산출(경주축구공원-광장)" xfId="4258" xr:uid="{00000000-0005-0000-0000-0000F00E0000}"/>
    <cellStyle name="_측  구_자재집계표_공종별수량산출(왕산기념공원)-총괄분_공종별수량산출(형곡롤러블레이드장)200602" xfId="4259" xr:uid="{00000000-0005-0000-0000-0000F10E0000}"/>
    <cellStyle name="_측  구_자재집계표_공종별수량산출(왕산기념공원)-총괄분_대수촌-공종별수량산출(신라왕경숲)" xfId="4260" xr:uid="{00000000-0005-0000-0000-0000F20E0000}"/>
    <cellStyle name="_측  구_자재집계표_공종별수량산출(형곡롤러블레이드장)" xfId="4261" xr:uid="{00000000-0005-0000-0000-0000F30E0000}"/>
    <cellStyle name="_측  구_자재집계표_공종별수량산출(형곡롤러블레이드장)-수정" xfId="4262" xr:uid="{00000000-0005-0000-0000-0000F40E0000}"/>
    <cellStyle name="_측  구_자재집계표_공종별수량산출(확장공사)" xfId="4263" xr:uid="{00000000-0005-0000-0000-0000F50E0000}"/>
    <cellStyle name="_측  구_자재집계표_공종별수량산출(확장공사)_공종별수량산출(경주축구공원-광장)" xfId="4264" xr:uid="{00000000-0005-0000-0000-0000F60E0000}"/>
    <cellStyle name="_측  구_자재집계표_공종별수량산출(확장공사)_공종별수량산출(상모제8어린이)" xfId="4265" xr:uid="{00000000-0005-0000-0000-0000F70E0000}"/>
    <cellStyle name="_측  구_자재집계표_공종별수량산출(확장공사)_공종별수량산출(상모제8어린이)_공종별수량산출(경주축구공원-광장)" xfId="4266" xr:uid="{00000000-0005-0000-0000-0000F80E0000}"/>
    <cellStyle name="_측  구_자재집계표_공종별수량산출(확장공사)_공종별수량산출(상모제8어린이)_공종별수량산출(형곡롤러블레이드장)200602" xfId="4267" xr:uid="{00000000-0005-0000-0000-0000F90E0000}"/>
    <cellStyle name="_측  구_자재집계표_공종별수량산출(확장공사)_공종별수량산출(상모제8어린이)_대수촌-공종별수량산출(신라왕경숲)" xfId="4268" xr:uid="{00000000-0005-0000-0000-0000FA0E0000}"/>
    <cellStyle name="_측  구_자재집계표_공종별수량산출(확장공사)_공종별수량산출(형곡롤러블레이드장)200602" xfId="4269" xr:uid="{00000000-0005-0000-0000-0000FB0E0000}"/>
    <cellStyle name="_측  구_자재집계표_공종별수량산출(확장공사)_대수촌-공종별수량산출(신라왕경숲)" xfId="4270" xr:uid="{00000000-0005-0000-0000-0000FC0E0000}"/>
    <cellStyle name="_측  구_자재집계표_공종별수량산출(확장공사)_토공집계표" xfId="4271" xr:uid="{00000000-0005-0000-0000-0000FD0E0000}"/>
    <cellStyle name="_측  구_자재집계표_공종별수량산출(확장공사)_토공집계표_공종별수량산출(경주축구공원-광장)" xfId="4272" xr:uid="{00000000-0005-0000-0000-0000FE0E0000}"/>
    <cellStyle name="_측  구_자재집계표_공종별수량산출(확장공사)_토공집계표_공종별수량산출(형곡롤러블레이드장)200602" xfId="4273" xr:uid="{00000000-0005-0000-0000-0000FF0E0000}"/>
    <cellStyle name="_측  구_자재집계표_공종별수량산출(확장공사)_토공집계표_대수촌-공종별수량산출(신라왕경숲)" xfId="4274" xr:uid="{00000000-0005-0000-0000-0000000F0000}"/>
    <cellStyle name="_측  구_자재집계표_공종별수량산출(확장공사x).xls" xfId="4275" xr:uid="{00000000-0005-0000-0000-0000010F0000}"/>
    <cellStyle name="_측  구_자재집계표_공종별수량산출(확장공사x).xls_공종별수량산출(경주축구공원-광장)" xfId="4276" xr:uid="{00000000-0005-0000-0000-0000020F0000}"/>
    <cellStyle name="_측  구_자재집계표_공종별수량산출(확장공사x).xls_공종별수량산출(상모제8어린이)" xfId="4277" xr:uid="{00000000-0005-0000-0000-0000030F0000}"/>
    <cellStyle name="_측  구_자재집계표_공종별수량산출(확장공사x).xls_공종별수량산출(상모제8어린이)_공종별수량산출(경주축구공원-광장)" xfId="4278" xr:uid="{00000000-0005-0000-0000-0000040F0000}"/>
    <cellStyle name="_측  구_자재집계표_공종별수량산출(확장공사x).xls_공종별수량산출(상모제8어린이)_공종별수량산출(형곡롤러블레이드장)200602" xfId="4279" xr:uid="{00000000-0005-0000-0000-0000050F0000}"/>
    <cellStyle name="_측  구_자재집계표_공종별수량산출(확장공사x).xls_공종별수량산출(상모제8어린이)_대수촌-공종별수량산출(신라왕경숲)" xfId="4280" xr:uid="{00000000-0005-0000-0000-0000060F0000}"/>
    <cellStyle name="_측  구_자재집계표_공종별수량산출(확장공사x).xls_공종별수량산출(형곡롤러블레이드장)200602" xfId="4281" xr:uid="{00000000-0005-0000-0000-0000070F0000}"/>
    <cellStyle name="_측  구_자재집계표_공종별수량산출(확장공사x).xls_대수촌-공종별수량산출(신라왕경숲)" xfId="4282" xr:uid="{00000000-0005-0000-0000-0000080F0000}"/>
    <cellStyle name="_측  구_자재집계표_공종별수량산출(확장공사x).xls_토공집계표" xfId="4283" xr:uid="{00000000-0005-0000-0000-0000090F0000}"/>
    <cellStyle name="_측  구_자재집계표_공종별수량산출(확장공사x).xls_토공집계표_공종별수량산출(경주축구공원-광장)" xfId="4284" xr:uid="{00000000-0005-0000-0000-00000A0F0000}"/>
    <cellStyle name="_측  구_자재집계표_공종별수량산출(확장공사x).xls_토공집계표_공종별수량산출(형곡롤러블레이드장)200602" xfId="4285" xr:uid="{00000000-0005-0000-0000-00000B0F0000}"/>
    <cellStyle name="_측  구_자재집계표_공종별수량산출(확장공사x).xls_토공집계표_대수촌-공종별수량산출(신라왕경숲)" xfId="4286" xr:uid="{00000000-0005-0000-0000-00000C0F0000}"/>
    <cellStyle name="_측  구_자재집계표_공종별수량산출(황금수도시설주변)-2차분" xfId="4287" xr:uid="{00000000-0005-0000-0000-00000D0F0000}"/>
    <cellStyle name="_측  구_자재집계표_공종별수량산출(황금수도시설주변)-2차분_공종별수량산출(경주축구공원-광장)" xfId="4288" xr:uid="{00000000-0005-0000-0000-00000E0F0000}"/>
    <cellStyle name="_측  구_자재집계표_공종별수량산출(황금수도시설주변)-2차분_공종별수량산출(형곡롤러블레이드장)200602" xfId="4289" xr:uid="{00000000-0005-0000-0000-00000F0F0000}"/>
    <cellStyle name="_측  구_자재집계표_공종별수량산출(황금수도시설주변)-2차분_대수촌-공종별수량산출(신라왕경숲)" xfId="4290" xr:uid="{00000000-0005-0000-0000-0000100F0000}"/>
    <cellStyle name="_측  구_자재집계표_공종별수량산출(황금수도시설주변)-총괄분" xfId="4291" xr:uid="{00000000-0005-0000-0000-0000110F0000}"/>
    <cellStyle name="_측  구_자재집계표_공종별수량산출(황금수도시설주변)-총괄분_공종별수량산출(경주축구공원-광장)" xfId="4292" xr:uid="{00000000-0005-0000-0000-0000120F0000}"/>
    <cellStyle name="_측  구_자재집계표_공종별수량산출(황금수도시설주변)-총괄분_공종별수량산출(형곡롤러블레이드장)200602" xfId="4293" xr:uid="{00000000-0005-0000-0000-0000130F0000}"/>
    <cellStyle name="_측  구_자재집계표_공종별수량산출(황금수도시설주변)-총괄분_대수촌-공종별수량산출(신라왕경숲)" xfId="4294" xr:uid="{00000000-0005-0000-0000-0000140F0000}"/>
    <cellStyle name="_측  구_자재집계표_공종별수량산출_공종별수량산출(경주축구공원-광장)" xfId="4295" xr:uid="{00000000-0005-0000-0000-0000150F0000}"/>
    <cellStyle name="_측  구_자재집계표_공종별수량산출_공종별수량산출(상모제8어린이)" xfId="4296" xr:uid="{00000000-0005-0000-0000-0000160F0000}"/>
    <cellStyle name="_측  구_자재집계표_공종별수량산출_공종별수량산출(상모제8어린이)_공종별수량산출(경주축구공원-광장)" xfId="4297" xr:uid="{00000000-0005-0000-0000-0000170F0000}"/>
    <cellStyle name="_측  구_자재집계표_공종별수량산출_공종별수량산출(상모제8어린이)_공종별수량산출(형곡롤러블레이드장)200602" xfId="4298" xr:uid="{00000000-0005-0000-0000-0000180F0000}"/>
    <cellStyle name="_측  구_자재집계표_공종별수량산출_공종별수량산출(상모제8어린이)_대수촌-공종별수량산출(신라왕경숲)" xfId="4299" xr:uid="{00000000-0005-0000-0000-0000190F0000}"/>
    <cellStyle name="_측  구_자재집계표_공종별수량산출_공종별수량산출(형곡롤러블레이드장)200602" xfId="4300" xr:uid="{00000000-0005-0000-0000-00001A0F0000}"/>
    <cellStyle name="_측  구_자재집계표_공종별수량산출_대수촌-공종별수량산출(신라왕경숲)" xfId="4301" xr:uid="{00000000-0005-0000-0000-00001B0F0000}"/>
    <cellStyle name="_측  구_자재집계표_공종별수량산출_토공집계표" xfId="4302" xr:uid="{00000000-0005-0000-0000-00001C0F0000}"/>
    <cellStyle name="_측  구_자재집계표_공종별수량산출_토공집계표_공종별수량산출(경주축구공원-광장)" xfId="4303" xr:uid="{00000000-0005-0000-0000-00001D0F0000}"/>
    <cellStyle name="_측  구_자재집계표_공종별수량산출_토공집계표_공종별수량산출(형곡롤러블레이드장)200602" xfId="4304" xr:uid="{00000000-0005-0000-0000-00001E0F0000}"/>
    <cellStyle name="_측  구_자재집계표_공종별수량산출_토공집계표_대수촌-공종별수량산출(신라왕경숲)" xfId="4305" xr:uid="{00000000-0005-0000-0000-00001F0F0000}"/>
    <cellStyle name="_측  구_자재집계표_수량산출및자재집계" xfId="4306" xr:uid="{00000000-0005-0000-0000-0000200F0000}"/>
    <cellStyle name="_측  구_자재집계표_수량산출및자재집계_공종별수량산출(경주축구공원-광장)" xfId="4307" xr:uid="{00000000-0005-0000-0000-0000210F0000}"/>
    <cellStyle name="_측  구_자재집계표_수량산출및자재집계_공종별수량산출(상모제8어린이)" xfId="4308" xr:uid="{00000000-0005-0000-0000-0000220F0000}"/>
    <cellStyle name="_측  구_자재집계표_수량산출및자재집계_공종별수량산출(상모제8어린이)_공종별수량산출(경주축구공원-광장)" xfId="4309" xr:uid="{00000000-0005-0000-0000-0000230F0000}"/>
    <cellStyle name="_측  구_자재집계표_수량산출및자재집계_공종별수량산출(상모제8어린이)_공종별수량산출(형곡롤러블레이드장)200602" xfId="4310" xr:uid="{00000000-0005-0000-0000-0000240F0000}"/>
    <cellStyle name="_측  구_자재집계표_수량산출및자재집계_공종별수량산출(상모제8어린이)_대수촌-공종별수량산출(신라왕경숲)" xfId="4311" xr:uid="{00000000-0005-0000-0000-0000250F0000}"/>
    <cellStyle name="_측  구_자재집계표_수량산출및자재집계_공종별수량산출(형곡롤러블레이드장)200602" xfId="4312" xr:uid="{00000000-0005-0000-0000-0000260F0000}"/>
    <cellStyle name="_측  구_자재집계표_수량산출및자재집계_대수촌-공종별수량산출(신라왕경숲)" xfId="4313" xr:uid="{00000000-0005-0000-0000-0000270F0000}"/>
    <cellStyle name="_측  구_자재집계표_수량산출및자재집계_토공집계표" xfId="4314" xr:uid="{00000000-0005-0000-0000-0000280F0000}"/>
    <cellStyle name="_측  구_자재집계표_수량산출및자재집계_토공집계표_공종별수량산출(경주축구공원-광장)" xfId="4315" xr:uid="{00000000-0005-0000-0000-0000290F0000}"/>
    <cellStyle name="_측  구_자재집계표_수량산출및자재집계_토공집계표_공종별수량산출(형곡롤러블레이드장)200602" xfId="4316" xr:uid="{00000000-0005-0000-0000-00002A0F0000}"/>
    <cellStyle name="_측  구_자재집계표_수량산출및자재집계_토공집계표_대수촌-공종별수량산출(신라왕경숲)" xfId="4317" xr:uid="{00000000-0005-0000-0000-00002B0F0000}"/>
    <cellStyle name="_측  구_자재집계표_자재집계표" xfId="4318" xr:uid="{00000000-0005-0000-0000-00002C0F0000}"/>
    <cellStyle name="_측  구_자재집계표_자재집계표(아사어린이공원)" xfId="4319" xr:uid="{00000000-0005-0000-0000-00002D0F0000}"/>
    <cellStyle name="_측  구_자재집계표_자재집계표(아사어린이공원)_공종별수량산출(경주축구공원-광장)" xfId="4320" xr:uid="{00000000-0005-0000-0000-00002E0F0000}"/>
    <cellStyle name="_측  구_자재집계표_자재집계표(아사어린이공원)_공종별수량산출(상모제8어린이)" xfId="4321" xr:uid="{00000000-0005-0000-0000-00002F0F0000}"/>
    <cellStyle name="_측  구_자재집계표_자재집계표(아사어린이공원)_공종별수량산출(상모제8어린이)_공종별수량산출(경주축구공원-광장)" xfId="4322" xr:uid="{00000000-0005-0000-0000-0000300F0000}"/>
    <cellStyle name="_측  구_자재집계표_자재집계표(아사어린이공원)_공종별수량산출(상모제8어린이)_공종별수량산출(형곡롤러블레이드장)200602" xfId="4323" xr:uid="{00000000-0005-0000-0000-0000310F0000}"/>
    <cellStyle name="_측  구_자재집계표_자재집계표(아사어린이공원)_공종별수량산출(상모제8어린이)_대수촌-공종별수량산출(신라왕경숲)" xfId="4324" xr:uid="{00000000-0005-0000-0000-0000320F0000}"/>
    <cellStyle name="_측  구_자재집계표_자재집계표(아사어린이공원)_공종별수량산출(형곡롤러블레이드장)200602" xfId="4325" xr:uid="{00000000-0005-0000-0000-0000330F0000}"/>
    <cellStyle name="_측  구_자재집계표_자재집계표(아사어린이공원)_대수촌-공종별수량산출(신라왕경숲)" xfId="4326" xr:uid="{00000000-0005-0000-0000-0000340F0000}"/>
    <cellStyle name="_측  구_자재집계표_자재집계표(아사어린이공원)_토공집계표" xfId="4327" xr:uid="{00000000-0005-0000-0000-0000350F0000}"/>
    <cellStyle name="_측  구_자재집계표_자재집계표(아사어린이공원)_토공집계표_공종별수량산출(경주축구공원-광장)" xfId="4328" xr:uid="{00000000-0005-0000-0000-0000360F0000}"/>
    <cellStyle name="_측  구_자재집계표_자재집계표(아사어린이공원)_토공집계표_공종별수량산출(형곡롤러블레이드장)200602" xfId="4329" xr:uid="{00000000-0005-0000-0000-0000370F0000}"/>
    <cellStyle name="_측  구_자재집계표_자재집계표(아사어린이공원)_토공집계표_대수촌-공종별수량산출(신라왕경숲)" xfId="4330" xr:uid="{00000000-0005-0000-0000-0000380F0000}"/>
    <cellStyle name="_측  구_자재집계표_자재집계표_공종별수량산출(경주축구공원-광장)" xfId="4331" xr:uid="{00000000-0005-0000-0000-0000390F0000}"/>
    <cellStyle name="_측  구_자재집계표_자재집계표_공종별수량산출(상모제8어린이)" xfId="4332" xr:uid="{00000000-0005-0000-0000-00003A0F0000}"/>
    <cellStyle name="_측  구_자재집계표_자재집계표_공종별수량산출(상모제8어린이)_공종별수량산출(경주축구공원-광장)" xfId="4333" xr:uid="{00000000-0005-0000-0000-00003B0F0000}"/>
    <cellStyle name="_측  구_자재집계표_자재집계표_공종별수량산출(상모제8어린이)_공종별수량산출(형곡롤러블레이드장)200602" xfId="4334" xr:uid="{00000000-0005-0000-0000-00003C0F0000}"/>
    <cellStyle name="_측  구_자재집계표_자재집계표_공종별수량산출(상모제8어린이)_대수촌-공종별수량산출(신라왕경숲)" xfId="4335" xr:uid="{00000000-0005-0000-0000-00003D0F0000}"/>
    <cellStyle name="_측  구_자재집계표_자재집계표_공종별수량산출(형곡롤러블레이드장)200602" xfId="4336" xr:uid="{00000000-0005-0000-0000-00003E0F0000}"/>
    <cellStyle name="_측  구_자재집계표_자재집계표_대수촌-공종별수량산출(신라왕경숲)" xfId="4337" xr:uid="{00000000-0005-0000-0000-00003F0F0000}"/>
    <cellStyle name="_측  구_자재집계표_자재집계표_토공집계표" xfId="4338" xr:uid="{00000000-0005-0000-0000-0000400F0000}"/>
    <cellStyle name="_측  구_자재집계표_자재집계표_토공집계표_공종별수량산출(경주축구공원-광장)" xfId="4339" xr:uid="{00000000-0005-0000-0000-0000410F0000}"/>
    <cellStyle name="_측  구_자재집계표_자재집계표_토공집계표_공종별수량산출(형곡롤러블레이드장)200602" xfId="4340" xr:uid="{00000000-0005-0000-0000-0000420F0000}"/>
    <cellStyle name="_측  구_자재집계표_자재집계표_토공집계표_대수촌-공종별수량산출(신라왕경숲)" xfId="4341" xr:uid="{00000000-0005-0000-0000-0000430F0000}"/>
    <cellStyle name="_측  구_토공집계표" xfId="4342" xr:uid="{00000000-0005-0000-0000-0000440F0000}"/>
    <cellStyle name="_측  구_토공집계표_공종별수량산출(경주축구공원-광장)" xfId="4343" xr:uid="{00000000-0005-0000-0000-0000450F0000}"/>
    <cellStyle name="_측  구_토공집계표_공종별수량산출(형곡롤러블레이드장)200602" xfId="4344" xr:uid="{00000000-0005-0000-0000-0000460F0000}"/>
    <cellStyle name="_측  구_토공집계표_대수촌-공종별수량산출(신라왕경숲)" xfId="4345" xr:uid="{00000000-0005-0000-0000-0000470F0000}"/>
    <cellStyle name="_측구공" xfId="4346" xr:uid="{00000000-0005-0000-0000-0000480F0000}"/>
    <cellStyle name="_측구공_공종별수량산출(경주축구공원-광장)" xfId="4347" xr:uid="{00000000-0005-0000-0000-0000490F0000}"/>
    <cellStyle name="_측구공_공종별수량산출(상모제8어린이)" xfId="4348" xr:uid="{00000000-0005-0000-0000-00004A0F0000}"/>
    <cellStyle name="_측구공_공종별수량산출(상모제8어린이)_공종별수량산출(경주축구공원-광장)" xfId="4349" xr:uid="{00000000-0005-0000-0000-00004B0F0000}"/>
    <cellStyle name="_측구공_공종별수량산출(상모제8어린이)_공종별수량산출(형곡롤러블레이드장)200602" xfId="4350" xr:uid="{00000000-0005-0000-0000-00004C0F0000}"/>
    <cellStyle name="_측구공_공종별수량산출(상모제8어린이)_대수촌-공종별수량산출(신라왕경숲)" xfId="4351" xr:uid="{00000000-0005-0000-0000-00004D0F0000}"/>
    <cellStyle name="_측구공_공종별수량산출(형곡롤러블레이드장)200602" xfId="4352" xr:uid="{00000000-0005-0000-0000-00004E0F0000}"/>
    <cellStyle name="_측구공_대수촌-공종별수량산출(신라왕경숲)" xfId="4353" xr:uid="{00000000-0005-0000-0000-00004F0F0000}"/>
    <cellStyle name="_측구공_자재집계표" xfId="4354" xr:uid="{00000000-0005-0000-0000-0000500F0000}"/>
    <cellStyle name="_측구공_자재집계표(무릉소공원)" xfId="4355" xr:uid="{00000000-0005-0000-0000-0000510F0000}"/>
    <cellStyle name="_측구공_자재집계표(무릉소공원)_공종별수량산출" xfId="4356" xr:uid="{00000000-0005-0000-0000-0000520F0000}"/>
    <cellStyle name="_측구공_자재집계표(무릉소공원)_공종별수량산출(게이트볼장주변시민공원)" xfId="4357" xr:uid="{00000000-0005-0000-0000-0000530F0000}"/>
    <cellStyle name="_측구공_자재집계표(무릉소공원)_공종별수량산출(게이트볼장주변시민공원)_공종별수량산출(경주축구공원-광장)" xfId="4358" xr:uid="{00000000-0005-0000-0000-0000540F0000}"/>
    <cellStyle name="_측구공_자재집계표(무릉소공원)_공종별수량산출(게이트볼장주변시민공원)_대수촌-공종별수량산출(신라왕경숲)" xfId="4359" xr:uid="{00000000-0005-0000-0000-0000550F0000}"/>
    <cellStyle name="_측구공_자재집계표(무릉소공원)_공종별수량산출(봉곡도서관)" xfId="4360" xr:uid="{00000000-0005-0000-0000-0000560F0000}"/>
    <cellStyle name="_측구공_자재집계표(무릉소공원)_공종별수량산출(봉곡도서관)_공종별수량산출(경주축구공원-광장)" xfId="4361" xr:uid="{00000000-0005-0000-0000-0000570F0000}"/>
    <cellStyle name="_측구공_자재집계표(무릉소공원)_공종별수량산출(봉곡도서관)_공종별수량산출(형곡롤러블레이드장)200602" xfId="4362" xr:uid="{00000000-0005-0000-0000-0000580F0000}"/>
    <cellStyle name="_측구공_자재집계표(무릉소공원)_공종별수량산출(봉곡도서관)_대수촌-공종별수량산출(신라왕경숲)" xfId="4363" xr:uid="{00000000-0005-0000-0000-0000590F0000}"/>
    <cellStyle name="_측구공_자재집계표(무릉소공원)_공종별수량산출(봉곡도서관)-2차분" xfId="4364" xr:uid="{00000000-0005-0000-0000-00005A0F0000}"/>
    <cellStyle name="_측구공_자재집계표(무릉소공원)_공종별수량산출(봉곡도서관)-2차분_공종별수량산출(경주축구공원-광장)" xfId="4365" xr:uid="{00000000-0005-0000-0000-00005B0F0000}"/>
    <cellStyle name="_측구공_자재집계표(무릉소공원)_공종별수량산출(봉곡도서관)-2차분_공종별수량산출(형곡롤러블레이드장)200602" xfId="4366" xr:uid="{00000000-0005-0000-0000-00005C0F0000}"/>
    <cellStyle name="_측구공_자재집계표(무릉소공원)_공종별수량산출(봉곡도서관)-2차분_대수촌-공종별수량산출(신라왕경숲)" xfId="4367" xr:uid="{00000000-0005-0000-0000-00005D0F0000}"/>
    <cellStyle name="_측구공_자재집계표(무릉소공원)_공종별수량산출(봉곡도서관)-총괄" xfId="4368" xr:uid="{00000000-0005-0000-0000-00005E0F0000}"/>
    <cellStyle name="_측구공_자재집계표(무릉소공원)_공종별수량산출(봉곡도서관)-총괄_공종별수량산출(경주축구공원-광장)" xfId="4369" xr:uid="{00000000-0005-0000-0000-00005F0F0000}"/>
    <cellStyle name="_측구공_자재집계표(무릉소공원)_공종별수량산출(봉곡도서관)-총괄_공종별수량산출(형곡롤러블레이드장)200602" xfId="4370" xr:uid="{00000000-0005-0000-0000-0000600F0000}"/>
    <cellStyle name="_측구공_자재집계표(무릉소공원)_공종별수량산출(봉곡도서관)-총괄_대수촌-공종별수량산출(신라왕경숲)" xfId="4371" xr:uid="{00000000-0005-0000-0000-0000610F0000}"/>
    <cellStyle name="_측구공_자재집계표(무릉소공원)_공종별수량산출(사동게이트볼장)" xfId="4372" xr:uid="{00000000-0005-0000-0000-0000620F0000}"/>
    <cellStyle name="_측구공_자재집계표(무릉소공원)_공종별수량산출(사동게이트볼장)_공종별수량산출(경주축구공원-광장)" xfId="4373" xr:uid="{00000000-0005-0000-0000-0000630F0000}"/>
    <cellStyle name="_측구공_자재집계표(무릉소공원)_공종별수량산출(사동게이트볼장)_대수촌-공종별수량산출(신라왕경숲)" xfId="4374" xr:uid="{00000000-0005-0000-0000-0000640F0000}"/>
    <cellStyle name="_측구공_자재집계표(무릉소공원)_공종별수량산출(신평1)" xfId="4375" xr:uid="{00000000-0005-0000-0000-0000650F0000}"/>
    <cellStyle name="_측구공_자재집계표(무릉소공원)_공종별수량산출(신평1)_공종별수량산출(경주축구공원-광장)" xfId="4376" xr:uid="{00000000-0005-0000-0000-0000660F0000}"/>
    <cellStyle name="_측구공_자재집계표(무릉소공원)_공종별수량산출(신평1)_공종별수량산출(상모제8어린이)" xfId="4377" xr:uid="{00000000-0005-0000-0000-0000670F0000}"/>
    <cellStyle name="_측구공_자재집계표(무릉소공원)_공종별수량산출(신평1)_공종별수량산출(상모제8어린이)_공종별수량산출(경주축구공원-광장)" xfId="4378" xr:uid="{00000000-0005-0000-0000-0000680F0000}"/>
    <cellStyle name="_측구공_자재집계표(무릉소공원)_공종별수량산출(신평1)_공종별수량산출(상모제8어린이)_공종별수량산출(형곡롤러블레이드장)200602" xfId="4379" xr:uid="{00000000-0005-0000-0000-0000690F0000}"/>
    <cellStyle name="_측구공_자재집계표(무릉소공원)_공종별수량산출(신평1)_공종별수량산출(상모제8어린이)_대수촌-공종별수량산출(신라왕경숲)" xfId="4380" xr:uid="{00000000-0005-0000-0000-00006A0F0000}"/>
    <cellStyle name="_측구공_자재집계표(무릉소공원)_공종별수량산출(신평1)_공종별수량산출(형곡롤러블레이드장)200602" xfId="4381" xr:uid="{00000000-0005-0000-0000-00006B0F0000}"/>
    <cellStyle name="_측구공_자재집계표(무릉소공원)_공종별수량산출(신평1)_대수촌-공종별수량산출(신라왕경숲)" xfId="4382" xr:uid="{00000000-0005-0000-0000-00006C0F0000}"/>
    <cellStyle name="_측구공_자재집계표(무릉소공원)_공종별수량산출(신평1)_토공집계표" xfId="4383" xr:uid="{00000000-0005-0000-0000-00006D0F0000}"/>
    <cellStyle name="_측구공_자재집계표(무릉소공원)_공종별수량산출(신평1)_토공집계표_공종별수량산출(경주축구공원-광장)" xfId="4384" xr:uid="{00000000-0005-0000-0000-00006E0F0000}"/>
    <cellStyle name="_측구공_자재집계표(무릉소공원)_공종별수량산출(신평1)_토공집계표_공종별수량산출(형곡롤러블레이드장)200602" xfId="4385" xr:uid="{00000000-0005-0000-0000-00006F0F0000}"/>
    <cellStyle name="_측구공_자재집계표(무릉소공원)_공종별수량산출(신평1)_토공집계표_대수촌-공종별수량산출(신라왕경숲)" xfId="4386" xr:uid="{00000000-0005-0000-0000-0000700F0000}"/>
    <cellStyle name="_측구공_자재집계표(무릉소공원)_공종별수량산출(신평1동주민쉼터)" xfId="4387" xr:uid="{00000000-0005-0000-0000-0000710F0000}"/>
    <cellStyle name="_측구공_자재집계표(무릉소공원)_공종별수량산출(신평1동주민쉼터)_공종별수량산출(경주축구공원-광장)" xfId="4388" xr:uid="{00000000-0005-0000-0000-0000720F0000}"/>
    <cellStyle name="_측구공_자재집계표(무릉소공원)_공종별수량산출(신평1동주민쉼터)_공종별수량산출(형곡롤러블레이드장)200602" xfId="4389" xr:uid="{00000000-0005-0000-0000-0000730F0000}"/>
    <cellStyle name="_측구공_자재집계표(무릉소공원)_공종별수량산출(신평1동주민쉼터)_대수촌-공종별수량산출(신라왕경숲)" xfId="4390" xr:uid="{00000000-0005-0000-0000-0000740F0000}"/>
    <cellStyle name="_측구공_자재집계표(무릉소공원)_공종별수량산출(어린이공원 리모델링공사)-수정" xfId="4391" xr:uid="{00000000-0005-0000-0000-0000750F0000}"/>
    <cellStyle name="_측구공_자재집계표(무릉소공원)_공종별수량산출(어린이공원 리모델링공사)-수정_공종별수량산출(경주축구공원-광장)" xfId="4392" xr:uid="{00000000-0005-0000-0000-0000760F0000}"/>
    <cellStyle name="_측구공_자재집계표(무릉소공원)_공종별수량산출(어린이공원 리모델링공사)-수정_대수촌-공종별수량산출(신라왕경숲)" xfId="4393" xr:uid="{00000000-0005-0000-0000-0000770F0000}"/>
    <cellStyle name="_측구공_자재집계표(무릉소공원)_공종별수량산출(오태)" xfId="4394" xr:uid="{00000000-0005-0000-0000-0000780F0000}"/>
    <cellStyle name="_측구공_자재집계표(무릉소공원)_공종별수량산출(오태).xls" xfId="4395" xr:uid="{00000000-0005-0000-0000-0000790F0000}"/>
    <cellStyle name="_측구공_자재집계표(무릉소공원)_공종별수량산출(오태).xls_공종별수량산출(경주축구공원-광장)" xfId="4396" xr:uid="{00000000-0005-0000-0000-00007A0F0000}"/>
    <cellStyle name="_측구공_자재집계표(무릉소공원)_공종별수량산출(오태).xls_공종별수량산출(상모제8어린이)" xfId="4397" xr:uid="{00000000-0005-0000-0000-00007B0F0000}"/>
    <cellStyle name="_측구공_자재집계표(무릉소공원)_공종별수량산출(오태).xls_공종별수량산출(상모제8어린이)_공종별수량산출(경주축구공원-광장)" xfId="4398" xr:uid="{00000000-0005-0000-0000-00007C0F0000}"/>
    <cellStyle name="_측구공_자재집계표(무릉소공원)_공종별수량산출(오태).xls_공종별수량산출(상모제8어린이)_공종별수량산출(형곡롤러블레이드장)200602" xfId="4399" xr:uid="{00000000-0005-0000-0000-00007D0F0000}"/>
    <cellStyle name="_측구공_자재집계표(무릉소공원)_공종별수량산출(오태).xls_공종별수량산출(상모제8어린이)_대수촌-공종별수량산출(신라왕경숲)" xfId="4400" xr:uid="{00000000-0005-0000-0000-00007E0F0000}"/>
    <cellStyle name="_측구공_자재집계표(무릉소공원)_공종별수량산출(오태).xls_공종별수량산출(형곡롤러블레이드장)200602" xfId="4401" xr:uid="{00000000-0005-0000-0000-00007F0F0000}"/>
    <cellStyle name="_측구공_자재집계표(무릉소공원)_공종별수량산출(오태).xls_대수촌-공종별수량산출(신라왕경숲)" xfId="4402" xr:uid="{00000000-0005-0000-0000-0000800F0000}"/>
    <cellStyle name="_측구공_자재집계표(무릉소공원)_공종별수량산출(오태).xls_토공집계표" xfId="4403" xr:uid="{00000000-0005-0000-0000-0000810F0000}"/>
    <cellStyle name="_측구공_자재집계표(무릉소공원)_공종별수량산출(오태).xls_토공집계표_공종별수량산출(경주축구공원-광장)" xfId="4404" xr:uid="{00000000-0005-0000-0000-0000820F0000}"/>
    <cellStyle name="_측구공_자재집계표(무릉소공원)_공종별수량산출(오태).xls_토공집계표_공종별수량산출(형곡롤러블레이드장)200602" xfId="4405" xr:uid="{00000000-0005-0000-0000-0000830F0000}"/>
    <cellStyle name="_측구공_자재집계표(무릉소공원)_공종별수량산출(오태).xls_토공집계표_대수촌-공종별수량산출(신라왕경숲)" xfId="4406" xr:uid="{00000000-0005-0000-0000-0000840F0000}"/>
    <cellStyle name="_측구공_자재집계표(무릉소공원)_공종별수량산출(오태)_공종별수량산출(경주축구공원-광장)" xfId="4407" xr:uid="{00000000-0005-0000-0000-0000850F0000}"/>
    <cellStyle name="_측구공_자재집계표(무릉소공원)_공종별수량산출(오태)_공종별수량산출(상모제8어린이)" xfId="4408" xr:uid="{00000000-0005-0000-0000-0000860F0000}"/>
    <cellStyle name="_측구공_자재집계표(무릉소공원)_공종별수량산출(오태)_공종별수량산출(상모제8어린이)_공종별수량산출(경주축구공원-광장)" xfId="4409" xr:uid="{00000000-0005-0000-0000-0000870F0000}"/>
    <cellStyle name="_측구공_자재집계표(무릉소공원)_공종별수량산출(오태)_공종별수량산출(상모제8어린이)_공종별수량산출(형곡롤러블레이드장)200602" xfId="4410" xr:uid="{00000000-0005-0000-0000-0000880F0000}"/>
    <cellStyle name="_측구공_자재집계표(무릉소공원)_공종별수량산출(오태)_공종별수량산출(상모제8어린이)_대수촌-공종별수량산출(신라왕경숲)" xfId="4411" xr:uid="{00000000-0005-0000-0000-0000890F0000}"/>
    <cellStyle name="_측구공_자재집계표(무릉소공원)_공종별수량산출(오태)_공종별수량산출(형곡롤러블레이드장)200602" xfId="4412" xr:uid="{00000000-0005-0000-0000-00008A0F0000}"/>
    <cellStyle name="_측구공_자재집계표(무릉소공원)_공종별수량산출(오태)_대수촌-공종별수량산출(신라왕경숲)" xfId="4413" xr:uid="{00000000-0005-0000-0000-00008B0F0000}"/>
    <cellStyle name="_측구공_자재집계표(무릉소공원)_공종별수량산출(오태)_토공집계표" xfId="4414" xr:uid="{00000000-0005-0000-0000-00008C0F0000}"/>
    <cellStyle name="_측구공_자재집계표(무릉소공원)_공종별수량산출(오태)_토공집계표_공종별수량산출(경주축구공원-광장)" xfId="4415" xr:uid="{00000000-0005-0000-0000-00008D0F0000}"/>
    <cellStyle name="_측구공_자재집계표(무릉소공원)_공종별수량산출(오태)_토공집계표_공종별수량산출(형곡롤러블레이드장)200602" xfId="4416" xr:uid="{00000000-0005-0000-0000-00008E0F0000}"/>
    <cellStyle name="_측구공_자재집계표(무릉소공원)_공종별수량산출(오태)_토공집계표_대수촌-공종별수량산출(신라왕경숲)" xfId="4417" xr:uid="{00000000-0005-0000-0000-00008F0F0000}"/>
    <cellStyle name="_측구공_자재집계표(무릉소공원)_공종별수량산출(오태제1어린이)" xfId="4418" xr:uid="{00000000-0005-0000-0000-0000900F0000}"/>
    <cellStyle name="_측구공_자재집계표(무릉소공원)_공종별수량산출(오태제1어린이)_공종별수량산출(경주축구공원-광장)" xfId="4419" xr:uid="{00000000-0005-0000-0000-0000910F0000}"/>
    <cellStyle name="_측구공_자재집계표(무릉소공원)_공종별수량산출(오태제1어린이)_대수촌-공종별수량산출(신라왕경숲)" xfId="4420" xr:uid="{00000000-0005-0000-0000-0000920F0000}"/>
    <cellStyle name="_측구공_자재집계표(무릉소공원)_공종별수량산출(왕산기념공원)-총괄분" xfId="4421" xr:uid="{00000000-0005-0000-0000-0000930F0000}"/>
    <cellStyle name="_측구공_자재집계표(무릉소공원)_공종별수량산출(왕산기념공원)-총괄분_공종별수량산출(경주축구공원-광장)" xfId="4422" xr:uid="{00000000-0005-0000-0000-0000940F0000}"/>
    <cellStyle name="_측구공_자재집계표(무릉소공원)_공종별수량산출(왕산기념공원)-총괄분_공종별수량산출(형곡롤러블레이드장)200602" xfId="4423" xr:uid="{00000000-0005-0000-0000-0000950F0000}"/>
    <cellStyle name="_측구공_자재집계표(무릉소공원)_공종별수량산출(왕산기념공원)-총괄분_대수촌-공종별수량산출(신라왕경숲)" xfId="4424" xr:uid="{00000000-0005-0000-0000-0000960F0000}"/>
    <cellStyle name="_측구공_자재집계표(무릉소공원)_공종별수량산출(형곡롤러블레이드장)" xfId="4425" xr:uid="{00000000-0005-0000-0000-0000970F0000}"/>
    <cellStyle name="_측구공_자재집계표(무릉소공원)_공종별수량산출(형곡롤러블레이드장)-수정" xfId="4426" xr:uid="{00000000-0005-0000-0000-0000980F0000}"/>
    <cellStyle name="_측구공_자재집계표(무릉소공원)_공종별수량산출(확장공사)" xfId="4427" xr:uid="{00000000-0005-0000-0000-0000990F0000}"/>
    <cellStyle name="_측구공_자재집계표(무릉소공원)_공종별수량산출(확장공사)_공종별수량산출(경주축구공원-광장)" xfId="4428" xr:uid="{00000000-0005-0000-0000-00009A0F0000}"/>
    <cellStyle name="_측구공_자재집계표(무릉소공원)_공종별수량산출(확장공사)_공종별수량산출(상모제8어린이)" xfId="4429" xr:uid="{00000000-0005-0000-0000-00009B0F0000}"/>
    <cellStyle name="_측구공_자재집계표(무릉소공원)_공종별수량산출(확장공사)_공종별수량산출(상모제8어린이)_공종별수량산출(경주축구공원-광장)" xfId="4430" xr:uid="{00000000-0005-0000-0000-00009C0F0000}"/>
    <cellStyle name="_측구공_자재집계표(무릉소공원)_공종별수량산출(확장공사)_공종별수량산출(상모제8어린이)_공종별수량산출(형곡롤러블레이드장)200602" xfId="4431" xr:uid="{00000000-0005-0000-0000-00009D0F0000}"/>
    <cellStyle name="_측구공_자재집계표(무릉소공원)_공종별수량산출(확장공사)_공종별수량산출(상모제8어린이)_대수촌-공종별수량산출(신라왕경숲)" xfId="4432" xr:uid="{00000000-0005-0000-0000-00009E0F0000}"/>
    <cellStyle name="_측구공_자재집계표(무릉소공원)_공종별수량산출(확장공사)_공종별수량산출(형곡롤러블레이드장)200602" xfId="4433" xr:uid="{00000000-0005-0000-0000-00009F0F0000}"/>
    <cellStyle name="_측구공_자재집계표(무릉소공원)_공종별수량산출(확장공사)_대수촌-공종별수량산출(신라왕경숲)" xfId="4434" xr:uid="{00000000-0005-0000-0000-0000A00F0000}"/>
    <cellStyle name="_측구공_자재집계표(무릉소공원)_공종별수량산출(확장공사)_토공집계표" xfId="4435" xr:uid="{00000000-0005-0000-0000-0000A10F0000}"/>
    <cellStyle name="_측구공_자재집계표(무릉소공원)_공종별수량산출(확장공사)_토공집계표_공종별수량산출(경주축구공원-광장)" xfId="4436" xr:uid="{00000000-0005-0000-0000-0000A20F0000}"/>
    <cellStyle name="_측구공_자재집계표(무릉소공원)_공종별수량산출(확장공사)_토공집계표_공종별수량산출(형곡롤러블레이드장)200602" xfId="4437" xr:uid="{00000000-0005-0000-0000-0000A30F0000}"/>
    <cellStyle name="_측구공_자재집계표(무릉소공원)_공종별수량산출(확장공사)_토공집계표_대수촌-공종별수량산출(신라왕경숲)" xfId="4438" xr:uid="{00000000-0005-0000-0000-0000A40F0000}"/>
    <cellStyle name="_측구공_자재집계표(무릉소공원)_공종별수량산출(확장공사x).xls" xfId="4439" xr:uid="{00000000-0005-0000-0000-0000A50F0000}"/>
    <cellStyle name="_측구공_자재집계표(무릉소공원)_공종별수량산출(확장공사x).xls_공종별수량산출(경주축구공원-광장)" xfId="4440" xr:uid="{00000000-0005-0000-0000-0000A60F0000}"/>
    <cellStyle name="_측구공_자재집계표(무릉소공원)_공종별수량산출(확장공사x).xls_공종별수량산출(상모제8어린이)" xfId="4441" xr:uid="{00000000-0005-0000-0000-0000A70F0000}"/>
    <cellStyle name="_측구공_자재집계표(무릉소공원)_공종별수량산출(확장공사x).xls_공종별수량산출(상모제8어린이)_공종별수량산출(경주축구공원-광장)" xfId="4442" xr:uid="{00000000-0005-0000-0000-0000A80F0000}"/>
    <cellStyle name="_측구공_자재집계표(무릉소공원)_공종별수량산출(확장공사x).xls_공종별수량산출(상모제8어린이)_공종별수량산출(형곡롤러블레이드장)200602" xfId="4443" xr:uid="{00000000-0005-0000-0000-0000A90F0000}"/>
    <cellStyle name="_측구공_자재집계표(무릉소공원)_공종별수량산출(확장공사x).xls_공종별수량산출(상모제8어린이)_대수촌-공종별수량산출(신라왕경숲)" xfId="4444" xr:uid="{00000000-0005-0000-0000-0000AA0F0000}"/>
    <cellStyle name="_측구공_자재집계표(무릉소공원)_공종별수량산출(확장공사x).xls_공종별수량산출(형곡롤러블레이드장)200602" xfId="4445" xr:uid="{00000000-0005-0000-0000-0000AB0F0000}"/>
    <cellStyle name="_측구공_자재집계표(무릉소공원)_공종별수량산출(확장공사x).xls_대수촌-공종별수량산출(신라왕경숲)" xfId="4446" xr:uid="{00000000-0005-0000-0000-0000AC0F0000}"/>
    <cellStyle name="_측구공_자재집계표(무릉소공원)_공종별수량산출(확장공사x).xls_토공집계표" xfId="4447" xr:uid="{00000000-0005-0000-0000-0000AD0F0000}"/>
    <cellStyle name="_측구공_자재집계표(무릉소공원)_공종별수량산출(확장공사x).xls_토공집계표_공종별수량산출(경주축구공원-광장)" xfId="4448" xr:uid="{00000000-0005-0000-0000-0000AE0F0000}"/>
    <cellStyle name="_측구공_자재집계표(무릉소공원)_공종별수량산출(확장공사x).xls_토공집계표_공종별수량산출(형곡롤러블레이드장)200602" xfId="4449" xr:uid="{00000000-0005-0000-0000-0000AF0F0000}"/>
    <cellStyle name="_측구공_자재집계표(무릉소공원)_공종별수량산출(확장공사x).xls_토공집계표_대수촌-공종별수량산출(신라왕경숲)" xfId="4450" xr:uid="{00000000-0005-0000-0000-0000B00F0000}"/>
    <cellStyle name="_측구공_자재집계표(무릉소공원)_공종별수량산출(황금수도시설주변)-2차분" xfId="4451" xr:uid="{00000000-0005-0000-0000-0000B10F0000}"/>
    <cellStyle name="_측구공_자재집계표(무릉소공원)_공종별수량산출(황금수도시설주변)-2차분_공종별수량산출(경주축구공원-광장)" xfId="4452" xr:uid="{00000000-0005-0000-0000-0000B20F0000}"/>
    <cellStyle name="_측구공_자재집계표(무릉소공원)_공종별수량산출(황금수도시설주변)-2차분_공종별수량산출(형곡롤러블레이드장)200602" xfId="4453" xr:uid="{00000000-0005-0000-0000-0000B30F0000}"/>
    <cellStyle name="_측구공_자재집계표(무릉소공원)_공종별수량산출(황금수도시설주변)-2차분_대수촌-공종별수량산출(신라왕경숲)" xfId="4454" xr:uid="{00000000-0005-0000-0000-0000B40F0000}"/>
    <cellStyle name="_측구공_자재집계표(무릉소공원)_공종별수량산출(황금수도시설주변)-총괄분" xfId="4455" xr:uid="{00000000-0005-0000-0000-0000B50F0000}"/>
    <cellStyle name="_측구공_자재집계표(무릉소공원)_공종별수량산출(황금수도시설주변)-총괄분_공종별수량산출(경주축구공원-광장)" xfId="4456" xr:uid="{00000000-0005-0000-0000-0000B60F0000}"/>
    <cellStyle name="_측구공_자재집계표(무릉소공원)_공종별수량산출(황금수도시설주변)-총괄분_공종별수량산출(형곡롤러블레이드장)200602" xfId="4457" xr:uid="{00000000-0005-0000-0000-0000B70F0000}"/>
    <cellStyle name="_측구공_자재집계표(무릉소공원)_공종별수량산출(황금수도시설주변)-총괄분_대수촌-공종별수량산출(신라왕경숲)" xfId="4458" xr:uid="{00000000-0005-0000-0000-0000B80F0000}"/>
    <cellStyle name="_측구공_자재집계표(무릉소공원)_공종별수량산출_공종별수량산출(경주축구공원-광장)" xfId="4459" xr:uid="{00000000-0005-0000-0000-0000B90F0000}"/>
    <cellStyle name="_측구공_자재집계표(무릉소공원)_공종별수량산출_공종별수량산출(상모제8어린이)" xfId="4460" xr:uid="{00000000-0005-0000-0000-0000BA0F0000}"/>
    <cellStyle name="_측구공_자재집계표(무릉소공원)_공종별수량산출_공종별수량산출(상모제8어린이)_공종별수량산출(경주축구공원-광장)" xfId="4461" xr:uid="{00000000-0005-0000-0000-0000BB0F0000}"/>
    <cellStyle name="_측구공_자재집계표(무릉소공원)_공종별수량산출_공종별수량산출(상모제8어린이)_공종별수량산출(형곡롤러블레이드장)200602" xfId="4462" xr:uid="{00000000-0005-0000-0000-0000BC0F0000}"/>
    <cellStyle name="_측구공_자재집계표(무릉소공원)_공종별수량산출_공종별수량산출(상모제8어린이)_대수촌-공종별수량산출(신라왕경숲)" xfId="4463" xr:uid="{00000000-0005-0000-0000-0000BD0F0000}"/>
    <cellStyle name="_측구공_자재집계표(무릉소공원)_공종별수량산출_공종별수량산출(형곡롤러블레이드장)200602" xfId="4464" xr:uid="{00000000-0005-0000-0000-0000BE0F0000}"/>
    <cellStyle name="_측구공_자재집계표(무릉소공원)_공종별수량산출_대수촌-공종별수량산출(신라왕경숲)" xfId="4465" xr:uid="{00000000-0005-0000-0000-0000BF0F0000}"/>
    <cellStyle name="_측구공_자재집계표(무릉소공원)_공종별수량산출_토공집계표" xfId="4466" xr:uid="{00000000-0005-0000-0000-0000C00F0000}"/>
    <cellStyle name="_측구공_자재집계표(무릉소공원)_공종별수량산출_토공집계표_공종별수량산출(경주축구공원-광장)" xfId="4467" xr:uid="{00000000-0005-0000-0000-0000C10F0000}"/>
    <cellStyle name="_측구공_자재집계표(무릉소공원)_공종별수량산출_토공집계표_공종별수량산출(형곡롤러블레이드장)200602" xfId="4468" xr:uid="{00000000-0005-0000-0000-0000C20F0000}"/>
    <cellStyle name="_측구공_자재집계표(무릉소공원)_공종별수량산출_토공집계표_대수촌-공종별수량산출(신라왕경숲)" xfId="4469" xr:uid="{00000000-0005-0000-0000-0000C30F0000}"/>
    <cellStyle name="_측구공_자재집계표(무릉소공원)_수량산출및자재집계" xfId="4470" xr:uid="{00000000-0005-0000-0000-0000C40F0000}"/>
    <cellStyle name="_측구공_자재집계표(무릉소공원)_수량산출및자재집계_공종별수량산출(경주축구공원-광장)" xfId="4471" xr:uid="{00000000-0005-0000-0000-0000C50F0000}"/>
    <cellStyle name="_측구공_자재집계표(무릉소공원)_수량산출및자재집계_공종별수량산출(상모제8어린이)" xfId="4472" xr:uid="{00000000-0005-0000-0000-0000C60F0000}"/>
    <cellStyle name="_측구공_자재집계표(무릉소공원)_수량산출및자재집계_공종별수량산출(상모제8어린이)_공종별수량산출(경주축구공원-광장)" xfId="4473" xr:uid="{00000000-0005-0000-0000-0000C70F0000}"/>
    <cellStyle name="_측구공_자재집계표(무릉소공원)_수량산출및자재집계_공종별수량산출(상모제8어린이)_공종별수량산출(형곡롤러블레이드장)200602" xfId="4474" xr:uid="{00000000-0005-0000-0000-0000C80F0000}"/>
    <cellStyle name="_측구공_자재집계표(무릉소공원)_수량산출및자재집계_공종별수량산출(상모제8어린이)_대수촌-공종별수량산출(신라왕경숲)" xfId="4475" xr:uid="{00000000-0005-0000-0000-0000C90F0000}"/>
    <cellStyle name="_측구공_자재집계표(무릉소공원)_수량산출및자재집계_공종별수량산출(형곡롤러블레이드장)200602" xfId="4476" xr:uid="{00000000-0005-0000-0000-0000CA0F0000}"/>
    <cellStyle name="_측구공_자재집계표(무릉소공원)_수량산출및자재집계_대수촌-공종별수량산출(신라왕경숲)" xfId="4477" xr:uid="{00000000-0005-0000-0000-0000CB0F0000}"/>
    <cellStyle name="_측구공_자재집계표(무릉소공원)_수량산출및자재집계_토공집계표" xfId="4478" xr:uid="{00000000-0005-0000-0000-0000CC0F0000}"/>
    <cellStyle name="_측구공_자재집계표(무릉소공원)_수량산출및자재집계_토공집계표_공종별수량산출(경주축구공원-광장)" xfId="4479" xr:uid="{00000000-0005-0000-0000-0000CD0F0000}"/>
    <cellStyle name="_측구공_자재집계표(무릉소공원)_수량산출및자재집계_토공집계표_공종별수량산출(형곡롤러블레이드장)200602" xfId="4480" xr:uid="{00000000-0005-0000-0000-0000CE0F0000}"/>
    <cellStyle name="_측구공_자재집계표(무릉소공원)_수량산출및자재집계_토공집계표_대수촌-공종별수량산출(신라왕경숲)" xfId="4481" xr:uid="{00000000-0005-0000-0000-0000CF0F0000}"/>
    <cellStyle name="_측구공_자재집계표(무릉소공원)_자재집계표" xfId="4482" xr:uid="{00000000-0005-0000-0000-0000D00F0000}"/>
    <cellStyle name="_측구공_자재집계표(무릉소공원)_자재집계표(아사어린이공원)" xfId="4483" xr:uid="{00000000-0005-0000-0000-0000D10F0000}"/>
    <cellStyle name="_측구공_자재집계표(무릉소공원)_자재집계표(아사어린이공원)_공종별수량산출(경주축구공원-광장)" xfId="4484" xr:uid="{00000000-0005-0000-0000-0000D20F0000}"/>
    <cellStyle name="_측구공_자재집계표(무릉소공원)_자재집계표(아사어린이공원)_공종별수량산출(상모제8어린이)" xfId="4485" xr:uid="{00000000-0005-0000-0000-0000D30F0000}"/>
    <cellStyle name="_측구공_자재집계표(무릉소공원)_자재집계표(아사어린이공원)_공종별수량산출(상모제8어린이)_공종별수량산출(경주축구공원-광장)" xfId="4486" xr:uid="{00000000-0005-0000-0000-0000D40F0000}"/>
    <cellStyle name="_측구공_자재집계표(무릉소공원)_자재집계표(아사어린이공원)_공종별수량산출(상모제8어린이)_공종별수량산출(형곡롤러블레이드장)200602" xfId="4487" xr:uid="{00000000-0005-0000-0000-0000D50F0000}"/>
    <cellStyle name="_측구공_자재집계표(무릉소공원)_자재집계표(아사어린이공원)_공종별수량산출(상모제8어린이)_대수촌-공종별수량산출(신라왕경숲)" xfId="4488" xr:uid="{00000000-0005-0000-0000-0000D60F0000}"/>
    <cellStyle name="_측구공_자재집계표(무릉소공원)_자재집계표(아사어린이공원)_공종별수량산출(형곡롤러블레이드장)200602" xfId="4489" xr:uid="{00000000-0005-0000-0000-0000D70F0000}"/>
    <cellStyle name="_측구공_자재집계표(무릉소공원)_자재집계표(아사어린이공원)_대수촌-공종별수량산출(신라왕경숲)" xfId="4490" xr:uid="{00000000-0005-0000-0000-0000D80F0000}"/>
    <cellStyle name="_측구공_자재집계표(무릉소공원)_자재집계표(아사어린이공원)_토공집계표" xfId="4491" xr:uid="{00000000-0005-0000-0000-0000D90F0000}"/>
    <cellStyle name="_측구공_자재집계표(무릉소공원)_자재집계표(아사어린이공원)_토공집계표_공종별수량산출(경주축구공원-광장)" xfId="4492" xr:uid="{00000000-0005-0000-0000-0000DA0F0000}"/>
    <cellStyle name="_측구공_자재집계표(무릉소공원)_자재집계표(아사어린이공원)_토공집계표_공종별수량산출(형곡롤러블레이드장)200602" xfId="4493" xr:uid="{00000000-0005-0000-0000-0000DB0F0000}"/>
    <cellStyle name="_측구공_자재집계표(무릉소공원)_자재집계표(아사어린이공원)_토공집계표_대수촌-공종별수량산출(신라왕경숲)" xfId="4494" xr:uid="{00000000-0005-0000-0000-0000DC0F0000}"/>
    <cellStyle name="_측구공_자재집계표(무릉소공원)_자재집계표_공종별수량산출(경주축구공원-광장)" xfId="4495" xr:uid="{00000000-0005-0000-0000-0000DD0F0000}"/>
    <cellStyle name="_측구공_자재집계표(무릉소공원)_자재집계표_공종별수량산출(상모제8어린이)" xfId="4496" xr:uid="{00000000-0005-0000-0000-0000DE0F0000}"/>
    <cellStyle name="_측구공_자재집계표(무릉소공원)_자재집계표_공종별수량산출(상모제8어린이)_공종별수량산출(경주축구공원-광장)" xfId="4497" xr:uid="{00000000-0005-0000-0000-0000DF0F0000}"/>
    <cellStyle name="_측구공_자재집계표(무릉소공원)_자재집계표_공종별수량산출(상모제8어린이)_공종별수량산출(형곡롤러블레이드장)200602" xfId="4498" xr:uid="{00000000-0005-0000-0000-0000E00F0000}"/>
    <cellStyle name="_측구공_자재집계표(무릉소공원)_자재집계표_공종별수량산출(상모제8어린이)_대수촌-공종별수량산출(신라왕경숲)" xfId="4499" xr:uid="{00000000-0005-0000-0000-0000E10F0000}"/>
    <cellStyle name="_측구공_자재집계표(무릉소공원)_자재집계표_공종별수량산출(형곡롤러블레이드장)200602" xfId="4500" xr:uid="{00000000-0005-0000-0000-0000E20F0000}"/>
    <cellStyle name="_측구공_자재집계표(무릉소공원)_자재집계표_대수촌-공종별수량산출(신라왕경숲)" xfId="4501" xr:uid="{00000000-0005-0000-0000-0000E30F0000}"/>
    <cellStyle name="_측구공_자재집계표(무릉소공원)_자재집계표_토공집계표" xfId="4502" xr:uid="{00000000-0005-0000-0000-0000E40F0000}"/>
    <cellStyle name="_측구공_자재집계표(무릉소공원)_자재집계표_토공집계표_공종별수량산출(경주축구공원-광장)" xfId="4503" xr:uid="{00000000-0005-0000-0000-0000E50F0000}"/>
    <cellStyle name="_측구공_자재집계표(무릉소공원)_자재집계표_토공집계표_공종별수량산출(형곡롤러블레이드장)200602" xfId="4504" xr:uid="{00000000-0005-0000-0000-0000E60F0000}"/>
    <cellStyle name="_측구공_자재집계표(무릉소공원)_자재집계표_토공집계표_대수촌-공종별수량산출(신라왕경숲)" xfId="4505" xr:uid="{00000000-0005-0000-0000-0000E70F0000}"/>
    <cellStyle name="_측구공_자재집계표_공종별수량산출" xfId="4506" xr:uid="{00000000-0005-0000-0000-0000E80F0000}"/>
    <cellStyle name="_측구공_자재집계표_공종별수량산출(게이트볼장주변시민공원)" xfId="4507" xr:uid="{00000000-0005-0000-0000-0000E90F0000}"/>
    <cellStyle name="_측구공_자재집계표_공종별수량산출(게이트볼장주변시민공원)_공종별수량산출(경주축구공원-광장)" xfId="4508" xr:uid="{00000000-0005-0000-0000-0000EA0F0000}"/>
    <cellStyle name="_측구공_자재집계표_공종별수량산출(게이트볼장주변시민공원)_대수촌-공종별수량산출(신라왕경숲)" xfId="4509" xr:uid="{00000000-0005-0000-0000-0000EB0F0000}"/>
    <cellStyle name="_측구공_자재집계표_공종별수량산출(봉곡도서관)" xfId="4510" xr:uid="{00000000-0005-0000-0000-0000EC0F0000}"/>
    <cellStyle name="_측구공_자재집계표_공종별수량산출(봉곡도서관)_공종별수량산출(경주축구공원-광장)" xfId="4511" xr:uid="{00000000-0005-0000-0000-0000ED0F0000}"/>
    <cellStyle name="_측구공_자재집계표_공종별수량산출(봉곡도서관)_공종별수량산출(형곡롤러블레이드장)200602" xfId="4512" xr:uid="{00000000-0005-0000-0000-0000EE0F0000}"/>
    <cellStyle name="_측구공_자재집계표_공종별수량산출(봉곡도서관)_대수촌-공종별수량산출(신라왕경숲)" xfId="4513" xr:uid="{00000000-0005-0000-0000-0000EF0F0000}"/>
    <cellStyle name="_측구공_자재집계표_공종별수량산출(봉곡도서관)-2차분" xfId="4514" xr:uid="{00000000-0005-0000-0000-0000F00F0000}"/>
    <cellStyle name="_측구공_자재집계표_공종별수량산출(봉곡도서관)-2차분_공종별수량산출(경주축구공원-광장)" xfId="4515" xr:uid="{00000000-0005-0000-0000-0000F10F0000}"/>
    <cellStyle name="_측구공_자재집계표_공종별수량산출(봉곡도서관)-2차분_공종별수량산출(형곡롤러블레이드장)200602" xfId="4516" xr:uid="{00000000-0005-0000-0000-0000F20F0000}"/>
    <cellStyle name="_측구공_자재집계표_공종별수량산출(봉곡도서관)-2차분_대수촌-공종별수량산출(신라왕경숲)" xfId="4517" xr:uid="{00000000-0005-0000-0000-0000F30F0000}"/>
    <cellStyle name="_측구공_자재집계표_공종별수량산출(봉곡도서관)-총괄" xfId="4518" xr:uid="{00000000-0005-0000-0000-0000F40F0000}"/>
    <cellStyle name="_측구공_자재집계표_공종별수량산출(봉곡도서관)-총괄_공종별수량산출(경주축구공원-광장)" xfId="4519" xr:uid="{00000000-0005-0000-0000-0000F50F0000}"/>
    <cellStyle name="_측구공_자재집계표_공종별수량산출(봉곡도서관)-총괄_공종별수량산출(형곡롤러블레이드장)200602" xfId="4520" xr:uid="{00000000-0005-0000-0000-0000F60F0000}"/>
    <cellStyle name="_측구공_자재집계표_공종별수량산출(봉곡도서관)-총괄_대수촌-공종별수량산출(신라왕경숲)" xfId="4521" xr:uid="{00000000-0005-0000-0000-0000F70F0000}"/>
    <cellStyle name="_측구공_자재집계표_공종별수량산출(사동게이트볼장)" xfId="4522" xr:uid="{00000000-0005-0000-0000-0000F80F0000}"/>
    <cellStyle name="_측구공_자재집계표_공종별수량산출(사동게이트볼장)_공종별수량산출(경주축구공원-광장)" xfId="4523" xr:uid="{00000000-0005-0000-0000-0000F90F0000}"/>
    <cellStyle name="_측구공_자재집계표_공종별수량산출(사동게이트볼장)_대수촌-공종별수량산출(신라왕경숲)" xfId="4524" xr:uid="{00000000-0005-0000-0000-0000FA0F0000}"/>
    <cellStyle name="_측구공_자재집계표_공종별수량산출(신평1)" xfId="4525" xr:uid="{00000000-0005-0000-0000-0000FB0F0000}"/>
    <cellStyle name="_측구공_자재집계표_공종별수량산출(신평1)_공종별수량산출(경주축구공원-광장)" xfId="4526" xr:uid="{00000000-0005-0000-0000-0000FC0F0000}"/>
    <cellStyle name="_측구공_자재집계표_공종별수량산출(신평1)_공종별수량산출(상모제8어린이)" xfId="4527" xr:uid="{00000000-0005-0000-0000-0000FD0F0000}"/>
    <cellStyle name="_측구공_자재집계표_공종별수량산출(신평1)_공종별수량산출(상모제8어린이)_공종별수량산출(경주축구공원-광장)" xfId="4528" xr:uid="{00000000-0005-0000-0000-0000FE0F0000}"/>
    <cellStyle name="_측구공_자재집계표_공종별수량산출(신평1)_공종별수량산출(상모제8어린이)_공종별수량산출(형곡롤러블레이드장)200602" xfId="4529" xr:uid="{00000000-0005-0000-0000-0000FF0F0000}"/>
    <cellStyle name="_측구공_자재집계표_공종별수량산출(신평1)_공종별수량산출(상모제8어린이)_대수촌-공종별수량산출(신라왕경숲)" xfId="4530" xr:uid="{00000000-0005-0000-0000-000000100000}"/>
    <cellStyle name="_측구공_자재집계표_공종별수량산출(신평1)_공종별수량산출(형곡롤러블레이드장)200602" xfId="4531" xr:uid="{00000000-0005-0000-0000-000001100000}"/>
    <cellStyle name="_측구공_자재집계표_공종별수량산출(신평1)_대수촌-공종별수량산출(신라왕경숲)" xfId="4532" xr:uid="{00000000-0005-0000-0000-000002100000}"/>
    <cellStyle name="_측구공_자재집계표_공종별수량산출(신평1)_토공집계표" xfId="4533" xr:uid="{00000000-0005-0000-0000-000003100000}"/>
    <cellStyle name="_측구공_자재집계표_공종별수량산출(신평1)_토공집계표_공종별수량산출(경주축구공원-광장)" xfId="4534" xr:uid="{00000000-0005-0000-0000-000004100000}"/>
    <cellStyle name="_측구공_자재집계표_공종별수량산출(신평1)_토공집계표_공종별수량산출(형곡롤러블레이드장)200602" xfId="4535" xr:uid="{00000000-0005-0000-0000-000005100000}"/>
    <cellStyle name="_측구공_자재집계표_공종별수량산출(신평1)_토공집계표_대수촌-공종별수량산출(신라왕경숲)" xfId="4536" xr:uid="{00000000-0005-0000-0000-000006100000}"/>
    <cellStyle name="_측구공_자재집계표_공종별수량산출(신평1동주민쉼터)" xfId="4537" xr:uid="{00000000-0005-0000-0000-000007100000}"/>
    <cellStyle name="_측구공_자재집계표_공종별수량산출(신평1동주민쉼터)_공종별수량산출(경주축구공원-광장)" xfId="4538" xr:uid="{00000000-0005-0000-0000-000008100000}"/>
    <cellStyle name="_측구공_자재집계표_공종별수량산출(신평1동주민쉼터)_공종별수량산출(형곡롤러블레이드장)200602" xfId="4539" xr:uid="{00000000-0005-0000-0000-000009100000}"/>
    <cellStyle name="_측구공_자재집계표_공종별수량산출(신평1동주민쉼터)_대수촌-공종별수량산출(신라왕경숲)" xfId="4540" xr:uid="{00000000-0005-0000-0000-00000A100000}"/>
    <cellStyle name="_측구공_자재집계표_공종별수량산출(어린이공원 리모델링공사)-수정" xfId="4541" xr:uid="{00000000-0005-0000-0000-00000B100000}"/>
    <cellStyle name="_측구공_자재집계표_공종별수량산출(어린이공원 리모델링공사)-수정_공종별수량산출(경주축구공원-광장)" xfId="4542" xr:uid="{00000000-0005-0000-0000-00000C100000}"/>
    <cellStyle name="_측구공_자재집계표_공종별수량산출(어린이공원 리모델링공사)-수정_대수촌-공종별수량산출(신라왕경숲)" xfId="4543" xr:uid="{00000000-0005-0000-0000-00000D100000}"/>
    <cellStyle name="_측구공_자재집계표_공종별수량산출(오태)" xfId="4544" xr:uid="{00000000-0005-0000-0000-00000E100000}"/>
    <cellStyle name="_측구공_자재집계표_공종별수량산출(오태).xls" xfId="4545" xr:uid="{00000000-0005-0000-0000-00000F100000}"/>
    <cellStyle name="_측구공_자재집계표_공종별수량산출(오태).xls_공종별수량산출(경주축구공원-광장)" xfId="4546" xr:uid="{00000000-0005-0000-0000-000010100000}"/>
    <cellStyle name="_측구공_자재집계표_공종별수량산출(오태).xls_공종별수량산출(상모제8어린이)" xfId="4547" xr:uid="{00000000-0005-0000-0000-000011100000}"/>
    <cellStyle name="_측구공_자재집계표_공종별수량산출(오태).xls_공종별수량산출(상모제8어린이)_공종별수량산출(경주축구공원-광장)" xfId="4548" xr:uid="{00000000-0005-0000-0000-000012100000}"/>
    <cellStyle name="_측구공_자재집계표_공종별수량산출(오태).xls_공종별수량산출(상모제8어린이)_공종별수량산출(형곡롤러블레이드장)200602" xfId="4549" xr:uid="{00000000-0005-0000-0000-000013100000}"/>
    <cellStyle name="_측구공_자재집계표_공종별수량산출(오태).xls_공종별수량산출(상모제8어린이)_대수촌-공종별수량산출(신라왕경숲)" xfId="4550" xr:uid="{00000000-0005-0000-0000-000014100000}"/>
    <cellStyle name="_측구공_자재집계표_공종별수량산출(오태).xls_공종별수량산출(형곡롤러블레이드장)200602" xfId="4551" xr:uid="{00000000-0005-0000-0000-000015100000}"/>
    <cellStyle name="_측구공_자재집계표_공종별수량산출(오태).xls_대수촌-공종별수량산출(신라왕경숲)" xfId="4552" xr:uid="{00000000-0005-0000-0000-000016100000}"/>
    <cellStyle name="_측구공_자재집계표_공종별수량산출(오태).xls_토공집계표" xfId="4553" xr:uid="{00000000-0005-0000-0000-000017100000}"/>
    <cellStyle name="_측구공_자재집계표_공종별수량산출(오태).xls_토공집계표_공종별수량산출(경주축구공원-광장)" xfId="4554" xr:uid="{00000000-0005-0000-0000-000018100000}"/>
    <cellStyle name="_측구공_자재집계표_공종별수량산출(오태).xls_토공집계표_공종별수량산출(형곡롤러블레이드장)200602" xfId="4555" xr:uid="{00000000-0005-0000-0000-000019100000}"/>
    <cellStyle name="_측구공_자재집계표_공종별수량산출(오태).xls_토공집계표_대수촌-공종별수량산출(신라왕경숲)" xfId="4556" xr:uid="{00000000-0005-0000-0000-00001A100000}"/>
    <cellStyle name="_측구공_자재집계표_공종별수량산출(오태)_공종별수량산출(경주축구공원-광장)" xfId="4557" xr:uid="{00000000-0005-0000-0000-00001B100000}"/>
    <cellStyle name="_측구공_자재집계표_공종별수량산출(오태)_공종별수량산출(상모제8어린이)" xfId="4558" xr:uid="{00000000-0005-0000-0000-00001C100000}"/>
    <cellStyle name="_측구공_자재집계표_공종별수량산출(오태)_공종별수량산출(상모제8어린이)_공종별수량산출(경주축구공원-광장)" xfId="4559" xr:uid="{00000000-0005-0000-0000-00001D100000}"/>
    <cellStyle name="_측구공_자재집계표_공종별수량산출(오태)_공종별수량산출(상모제8어린이)_공종별수량산출(형곡롤러블레이드장)200602" xfId="4560" xr:uid="{00000000-0005-0000-0000-00001E100000}"/>
    <cellStyle name="_측구공_자재집계표_공종별수량산출(오태)_공종별수량산출(상모제8어린이)_대수촌-공종별수량산출(신라왕경숲)" xfId="4561" xr:uid="{00000000-0005-0000-0000-00001F100000}"/>
    <cellStyle name="_측구공_자재집계표_공종별수량산출(오태)_공종별수량산출(형곡롤러블레이드장)200602" xfId="4562" xr:uid="{00000000-0005-0000-0000-000020100000}"/>
    <cellStyle name="_측구공_자재집계표_공종별수량산출(오태)_대수촌-공종별수량산출(신라왕경숲)" xfId="4563" xr:uid="{00000000-0005-0000-0000-000021100000}"/>
    <cellStyle name="_측구공_자재집계표_공종별수량산출(오태)_토공집계표" xfId="4564" xr:uid="{00000000-0005-0000-0000-000022100000}"/>
    <cellStyle name="_측구공_자재집계표_공종별수량산출(오태)_토공집계표_공종별수량산출(경주축구공원-광장)" xfId="4565" xr:uid="{00000000-0005-0000-0000-000023100000}"/>
    <cellStyle name="_측구공_자재집계표_공종별수량산출(오태)_토공집계표_공종별수량산출(형곡롤러블레이드장)200602" xfId="4566" xr:uid="{00000000-0005-0000-0000-000024100000}"/>
    <cellStyle name="_측구공_자재집계표_공종별수량산출(오태)_토공집계표_대수촌-공종별수량산출(신라왕경숲)" xfId="4567" xr:uid="{00000000-0005-0000-0000-000025100000}"/>
    <cellStyle name="_측구공_자재집계표_공종별수량산출(오태제1어린이)" xfId="4568" xr:uid="{00000000-0005-0000-0000-000026100000}"/>
    <cellStyle name="_측구공_자재집계표_공종별수량산출(오태제1어린이)_공종별수량산출(경주축구공원-광장)" xfId="4569" xr:uid="{00000000-0005-0000-0000-000027100000}"/>
    <cellStyle name="_측구공_자재집계표_공종별수량산출(오태제1어린이)_대수촌-공종별수량산출(신라왕경숲)" xfId="4570" xr:uid="{00000000-0005-0000-0000-000028100000}"/>
    <cellStyle name="_측구공_자재집계표_공종별수량산출(왕산기념공원)-총괄분" xfId="4571" xr:uid="{00000000-0005-0000-0000-000029100000}"/>
    <cellStyle name="_측구공_자재집계표_공종별수량산출(왕산기념공원)-총괄분_공종별수량산출(경주축구공원-광장)" xfId="4572" xr:uid="{00000000-0005-0000-0000-00002A100000}"/>
    <cellStyle name="_측구공_자재집계표_공종별수량산출(왕산기념공원)-총괄분_공종별수량산출(형곡롤러블레이드장)200602" xfId="4573" xr:uid="{00000000-0005-0000-0000-00002B100000}"/>
    <cellStyle name="_측구공_자재집계표_공종별수량산출(왕산기념공원)-총괄분_대수촌-공종별수량산출(신라왕경숲)" xfId="4574" xr:uid="{00000000-0005-0000-0000-00002C100000}"/>
    <cellStyle name="_측구공_자재집계표_공종별수량산출(형곡롤러블레이드장)" xfId="4575" xr:uid="{00000000-0005-0000-0000-00002D100000}"/>
    <cellStyle name="_측구공_자재집계표_공종별수량산출(형곡롤러블레이드장)-수정" xfId="4576" xr:uid="{00000000-0005-0000-0000-00002E100000}"/>
    <cellStyle name="_측구공_자재집계표_공종별수량산출(확장공사)" xfId="4577" xr:uid="{00000000-0005-0000-0000-00002F100000}"/>
    <cellStyle name="_측구공_자재집계표_공종별수량산출(확장공사)_공종별수량산출(경주축구공원-광장)" xfId="4578" xr:uid="{00000000-0005-0000-0000-000030100000}"/>
    <cellStyle name="_측구공_자재집계표_공종별수량산출(확장공사)_공종별수량산출(상모제8어린이)" xfId="4579" xr:uid="{00000000-0005-0000-0000-000031100000}"/>
    <cellStyle name="_측구공_자재집계표_공종별수량산출(확장공사)_공종별수량산출(상모제8어린이)_공종별수량산출(경주축구공원-광장)" xfId="4580" xr:uid="{00000000-0005-0000-0000-000032100000}"/>
    <cellStyle name="_측구공_자재집계표_공종별수량산출(확장공사)_공종별수량산출(상모제8어린이)_공종별수량산출(형곡롤러블레이드장)200602" xfId="4581" xr:uid="{00000000-0005-0000-0000-000033100000}"/>
    <cellStyle name="_측구공_자재집계표_공종별수량산출(확장공사)_공종별수량산출(상모제8어린이)_대수촌-공종별수량산출(신라왕경숲)" xfId="4582" xr:uid="{00000000-0005-0000-0000-000034100000}"/>
    <cellStyle name="_측구공_자재집계표_공종별수량산출(확장공사)_공종별수량산출(형곡롤러블레이드장)200602" xfId="4583" xr:uid="{00000000-0005-0000-0000-000035100000}"/>
    <cellStyle name="_측구공_자재집계표_공종별수량산출(확장공사)_대수촌-공종별수량산출(신라왕경숲)" xfId="4584" xr:uid="{00000000-0005-0000-0000-000036100000}"/>
    <cellStyle name="_측구공_자재집계표_공종별수량산출(확장공사)_토공집계표" xfId="4585" xr:uid="{00000000-0005-0000-0000-000037100000}"/>
    <cellStyle name="_측구공_자재집계표_공종별수량산출(확장공사)_토공집계표_공종별수량산출(경주축구공원-광장)" xfId="4586" xr:uid="{00000000-0005-0000-0000-000038100000}"/>
    <cellStyle name="_측구공_자재집계표_공종별수량산출(확장공사)_토공집계표_공종별수량산출(형곡롤러블레이드장)200602" xfId="4587" xr:uid="{00000000-0005-0000-0000-000039100000}"/>
    <cellStyle name="_측구공_자재집계표_공종별수량산출(확장공사)_토공집계표_대수촌-공종별수량산출(신라왕경숲)" xfId="4588" xr:uid="{00000000-0005-0000-0000-00003A100000}"/>
    <cellStyle name="_측구공_자재집계표_공종별수량산출(확장공사x).xls" xfId="4589" xr:uid="{00000000-0005-0000-0000-00003B100000}"/>
    <cellStyle name="_측구공_자재집계표_공종별수량산출(확장공사x).xls_공종별수량산출(경주축구공원-광장)" xfId="4590" xr:uid="{00000000-0005-0000-0000-00003C100000}"/>
    <cellStyle name="_측구공_자재집계표_공종별수량산출(확장공사x).xls_공종별수량산출(상모제8어린이)" xfId="4591" xr:uid="{00000000-0005-0000-0000-00003D100000}"/>
    <cellStyle name="_측구공_자재집계표_공종별수량산출(확장공사x).xls_공종별수량산출(상모제8어린이)_공종별수량산출(경주축구공원-광장)" xfId="4592" xr:uid="{00000000-0005-0000-0000-00003E100000}"/>
    <cellStyle name="_측구공_자재집계표_공종별수량산출(확장공사x).xls_공종별수량산출(상모제8어린이)_공종별수량산출(형곡롤러블레이드장)200602" xfId="4593" xr:uid="{00000000-0005-0000-0000-00003F100000}"/>
    <cellStyle name="_측구공_자재집계표_공종별수량산출(확장공사x).xls_공종별수량산출(상모제8어린이)_대수촌-공종별수량산출(신라왕경숲)" xfId="4594" xr:uid="{00000000-0005-0000-0000-000040100000}"/>
    <cellStyle name="_측구공_자재집계표_공종별수량산출(확장공사x).xls_공종별수량산출(형곡롤러블레이드장)200602" xfId="4595" xr:uid="{00000000-0005-0000-0000-000041100000}"/>
    <cellStyle name="_측구공_자재집계표_공종별수량산출(확장공사x).xls_대수촌-공종별수량산출(신라왕경숲)" xfId="4596" xr:uid="{00000000-0005-0000-0000-000042100000}"/>
    <cellStyle name="_측구공_자재집계표_공종별수량산출(확장공사x).xls_토공집계표" xfId="4597" xr:uid="{00000000-0005-0000-0000-000043100000}"/>
    <cellStyle name="_측구공_자재집계표_공종별수량산출(확장공사x).xls_토공집계표_공종별수량산출(경주축구공원-광장)" xfId="4598" xr:uid="{00000000-0005-0000-0000-000044100000}"/>
    <cellStyle name="_측구공_자재집계표_공종별수량산출(확장공사x).xls_토공집계표_공종별수량산출(형곡롤러블레이드장)200602" xfId="4599" xr:uid="{00000000-0005-0000-0000-000045100000}"/>
    <cellStyle name="_측구공_자재집계표_공종별수량산출(확장공사x).xls_토공집계표_대수촌-공종별수량산출(신라왕경숲)" xfId="4600" xr:uid="{00000000-0005-0000-0000-000046100000}"/>
    <cellStyle name="_측구공_자재집계표_공종별수량산출(황금수도시설주변)-2차분" xfId="4601" xr:uid="{00000000-0005-0000-0000-000047100000}"/>
    <cellStyle name="_측구공_자재집계표_공종별수량산출(황금수도시설주변)-2차분_공종별수량산출(경주축구공원-광장)" xfId="4602" xr:uid="{00000000-0005-0000-0000-000048100000}"/>
    <cellStyle name="_측구공_자재집계표_공종별수량산출(황금수도시설주변)-2차분_공종별수량산출(형곡롤러블레이드장)200602" xfId="4603" xr:uid="{00000000-0005-0000-0000-000049100000}"/>
    <cellStyle name="_측구공_자재집계표_공종별수량산출(황금수도시설주변)-2차분_대수촌-공종별수량산출(신라왕경숲)" xfId="4604" xr:uid="{00000000-0005-0000-0000-00004A100000}"/>
    <cellStyle name="_측구공_자재집계표_공종별수량산출(황금수도시설주변)-총괄분" xfId="4605" xr:uid="{00000000-0005-0000-0000-00004B100000}"/>
    <cellStyle name="_측구공_자재집계표_공종별수량산출(황금수도시설주변)-총괄분_공종별수량산출(경주축구공원-광장)" xfId="4606" xr:uid="{00000000-0005-0000-0000-00004C100000}"/>
    <cellStyle name="_측구공_자재집계표_공종별수량산출(황금수도시설주변)-총괄분_공종별수량산출(형곡롤러블레이드장)200602" xfId="4607" xr:uid="{00000000-0005-0000-0000-00004D100000}"/>
    <cellStyle name="_측구공_자재집계표_공종별수량산출(황금수도시설주변)-총괄분_대수촌-공종별수량산출(신라왕경숲)" xfId="4608" xr:uid="{00000000-0005-0000-0000-00004E100000}"/>
    <cellStyle name="_측구공_자재집계표_공종별수량산출_공종별수량산출(경주축구공원-광장)" xfId="4609" xr:uid="{00000000-0005-0000-0000-00004F100000}"/>
    <cellStyle name="_측구공_자재집계표_공종별수량산출_공종별수량산출(상모제8어린이)" xfId="4610" xr:uid="{00000000-0005-0000-0000-000050100000}"/>
    <cellStyle name="_측구공_자재집계표_공종별수량산출_공종별수량산출(상모제8어린이)_공종별수량산출(경주축구공원-광장)" xfId="4611" xr:uid="{00000000-0005-0000-0000-000051100000}"/>
    <cellStyle name="_측구공_자재집계표_공종별수량산출_공종별수량산출(상모제8어린이)_공종별수량산출(형곡롤러블레이드장)200602" xfId="4612" xr:uid="{00000000-0005-0000-0000-000052100000}"/>
    <cellStyle name="_측구공_자재집계표_공종별수량산출_공종별수량산출(상모제8어린이)_대수촌-공종별수량산출(신라왕경숲)" xfId="4613" xr:uid="{00000000-0005-0000-0000-000053100000}"/>
    <cellStyle name="_측구공_자재집계표_공종별수량산출_공종별수량산출(형곡롤러블레이드장)200602" xfId="4614" xr:uid="{00000000-0005-0000-0000-000054100000}"/>
    <cellStyle name="_측구공_자재집계표_공종별수량산출_대수촌-공종별수량산출(신라왕경숲)" xfId="4615" xr:uid="{00000000-0005-0000-0000-000055100000}"/>
    <cellStyle name="_측구공_자재집계표_공종별수량산출_토공집계표" xfId="4616" xr:uid="{00000000-0005-0000-0000-000056100000}"/>
    <cellStyle name="_측구공_자재집계표_공종별수량산출_토공집계표_공종별수량산출(경주축구공원-광장)" xfId="4617" xr:uid="{00000000-0005-0000-0000-000057100000}"/>
    <cellStyle name="_측구공_자재집계표_공종별수량산출_토공집계표_공종별수량산출(형곡롤러블레이드장)200602" xfId="4618" xr:uid="{00000000-0005-0000-0000-000058100000}"/>
    <cellStyle name="_측구공_자재집계표_공종별수량산출_토공집계표_대수촌-공종별수량산출(신라왕경숲)" xfId="4619" xr:uid="{00000000-0005-0000-0000-000059100000}"/>
    <cellStyle name="_측구공_자재집계표_수량산출및자재집계" xfId="4620" xr:uid="{00000000-0005-0000-0000-00005A100000}"/>
    <cellStyle name="_측구공_자재집계표_수량산출및자재집계_공종별수량산출(경주축구공원-광장)" xfId="4621" xr:uid="{00000000-0005-0000-0000-00005B100000}"/>
    <cellStyle name="_측구공_자재집계표_수량산출및자재집계_공종별수량산출(상모제8어린이)" xfId="4622" xr:uid="{00000000-0005-0000-0000-00005C100000}"/>
    <cellStyle name="_측구공_자재집계표_수량산출및자재집계_공종별수량산출(상모제8어린이)_공종별수량산출(경주축구공원-광장)" xfId="4623" xr:uid="{00000000-0005-0000-0000-00005D100000}"/>
    <cellStyle name="_측구공_자재집계표_수량산출및자재집계_공종별수량산출(상모제8어린이)_공종별수량산출(형곡롤러블레이드장)200602" xfId="4624" xr:uid="{00000000-0005-0000-0000-00005E100000}"/>
    <cellStyle name="_측구공_자재집계표_수량산출및자재집계_공종별수량산출(상모제8어린이)_대수촌-공종별수량산출(신라왕경숲)" xfId="4625" xr:uid="{00000000-0005-0000-0000-00005F100000}"/>
    <cellStyle name="_측구공_자재집계표_수량산출및자재집계_공종별수량산출(형곡롤러블레이드장)200602" xfId="4626" xr:uid="{00000000-0005-0000-0000-000060100000}"/>
    <cellStyle name="_측구공_자재집계표_수량산출및자재집계_대수촌-공종별수량산출(신라왕경숲)" xfId="4627" xr:uid="{00000000-0005-0000-0000-000061100000}"/>
    <cellStyle name="_측구공_자재집계표_수량산출및자재집계_토공집계표" xfId="4628" xr:uid="{00000000-0005-0000-0000-000062100000}"/>
    <cellStyle name="_측구공_자재집계표_수량산출및자재집계_토공집계표_공종별수량산출(경주축구공원-광장)" xfId="4629" xr:uid="{00000000-0005-0000-0000-000063100000}"/>
    <cellStyle name="_측구공_자재집계표_수량산출및자재집계_토공집계표_공종별수량산출(형곡롤러블레이드장)200602" xfId="4630" xr:uid="{00000000-0005-0000-0000-000064100000}"/>
    <cellStyle name="_측구공_자재집계표_수량산출및자재집계_토공집계표_대수촌-공종별수량산출(신라왕경숲)" xfId="4631" xr:uid="{00000000-0005-0000-0000-000065100000}"/>
    <cellStyle name="_측구공_자재집계표_자재집계표" xfId="4632" xr:uid="{00000000-0005-0000-0000-000066100000}"/>
    <cellStyle name="_측구공_자재집계표_자재집계표(아사어린이공원)" xfId="4633" xr:uid="{00000000-0005-0000-0000-000067100000}"/>
    <cellStyle name="_측구공_자재집계표_자재집계표(아사어린이공원)_공종별수량산출(경주축구공원-광장)" xfId="4634" xr:uid="{00000000-0005-0000-0000-000068100000}"/>
    <cellStyle name="_측구공_자재집계표_자재집계표(아사어린이공원)_공종별수량산출(상모제8어린이)" xfId="4635" xr:uid="{00000000-0005-0000-0000-000069100000}"/>
    <cellStyle name="_측구공_자재집계표_자재집계표(아사어린이공원)_공종별수량산출(상모제8어린이)_공종별수량산출(경주축구공원-광장)" xfId="4636" xr:uid="{00000000-0005-0000-0000-00006A100000}"/>
    <cellStyle name="_측구공_자재집계표_자재집계표(아사어린이공원)_공종별수량산출(상모제8어린이)_공종별수량산출(형곡롤러블레이드장)200602" xfId="4637" xr:uid="{00000000-0005-0000-0000-00006B100000}"/>
    <cellStyle name="_측구공_자재집계표_자재집계표(아사어린이공원)_공종별수량산출(상모제8어린이)_대수촌-공종별수량산출(신라왕경숲)" xfId="4638" xr:uid="{00000000-0005-0000-0000-00006C100000}"/>
    <cellStyle name="_측구공_자재집계표_자재집계표(아사어린이공원)_공종별수량산출(형곡롤러블레이드장)200602" xfId="4639" xr:uid="{00000000-0005-0000-0000-00006D100000}"/>
    <cellStyle name="_측구공_자재집계표_자재집계표(아사어린이공원)_대수촌-공종별수량산출(신라왕경숲)" xfId="4640" xr:uid="{00000000-0005-0000-0000-00006E100000}"/>
    <cellStyle name="_측구공_자재집계표_자재집계표(아사어린이공원)_토공집계표" xfId="4641" xr:uid="{00000000-0005-0000-0000-00006F100000}"/>
    <cellStyle name="_측구공_자재집계표_자재집계표(아사어린이공원)_토공집계표_공종별수량산출(경주축구공원-광장)" xfId="4642" xr:uid="{00000000-0005-0000-0000-000070100000}"/>
    <cellStyle name="_측구공_자재집계표_자재집계표(아사어린이공원)_토공집계표_공종별수량산출(형곡롤러블레이드장)200602" xfId="4643" xr:uid="{00000000-0005-0000-0000-000071100000}"/>
    <cellStyle name="_측구공_자재집계표_자재집계표(아사어린이공원)_토공집계표_대수촌-공종별수량산출(신라왕경숲)" xfId="4644" xr:uid="{00000000-0005-0000-0000-000072100000}"/>
    <cellStyle name="_측구공_자재집계표_자재집계표_공종별수량산출(경주축구공원-광장)" xfId="4645" xr:uid="{00000000-0005-0000-0000-000073100000}"/>
    <cellStyle name="_측구공_자재집계표_자재집계표_공종별수량산출(상모제8어린이)" xfId="4646" xr:uid="{00000000-0005-0000-0000-000074100000}"/>
    <cellStyle name="_측구공_자재집계표_자재집계표_공종별수량산출(상모제8어린이)_공종별수량산출(경주축구공원-광장)" xfId="4647" xr:uid="{00000000-0005-0000-0000-000075100000}"/>
    <cellStyle name="_측구공_자재집계표_자재집계표_공종별수량산출(상모제8어린이)_공종별수량산출(형곡롤러블레이드장)200602" xfId="4648" xr:uid="{00000000-0005-0000-0000-000076100000}"/>
    <cellStyle name="_측구공_자재집계표_자재집계표_공종별수량산출(상모제8어린이)_대수촌-공종별수량산출(신라왕경숲)" xfId="4649" xr:uid="{00000000-0005-0000-0000-000077100000}"/>
    <cellStyle name="_측구공_자재집계표_자재집계표_공종별수량산출(형곡롤러블레이드장)200602" xfId="4650" xr:uid="{00000000-0005-0000-0000-000078100000}"/>
    <cellStyle name="_측구공_자재집계표_자재집계표_대수촌-공종별수량산출(신라왕경숲)" xfId="4651" xr:uid="{00000000-0005-0000-0000-000079100000}"/>
    <cellStyle name="_측구공_자재집계표_자재집계표_토공집계표" xfId="4652" xr:uid="{00000000-0005-0000-0000-00007A100000}"/>
    <cellStyle name="_측구공_자재집계표_자재집계표_토공집계표_공종별수량산출(경주축구공원-광장)" xfId="4653" xr:uid="{00000000-0005-0000-0000-00007B100000}"/>
    <cellStyle name="_측구공_자재집계표_자재집계표_토공집계표_공종별수량산출(형곡롤러블레이드장)200602" xfId="4654" xr:uid="{00000000-0005-0000-0000-00007C100000}"/>
    <cellStyle name="_측구공_자재집계표_자재집계표_토공집계표_대수촌-공종별수량산출(신라왕경숲)" xfId="4655" xr:uid="{00000000-0005-0000-0000-00007D100000}"/>
    <cellStyle name="_측구공_토공집계표" xfId="4656" xr:uid="{00000000-0005-0000-0000-00007E100000}"/>
    <cellStyle name="_측구공_토공집계표_공종별수량산출(경주축구공원-광장)" xfId="4657" xr:uid="{00000000-0005-0000-0000-00007F100000}"/>
    <cellStyle name="_측구공_토공집계표_공종별수량산출(형곡롤러블레이드장)200602" xfId="4658" xr:uid="{00000000-0005-0000-0000-000080100000}"/>
    <cellStyle name="_측구공_토공집계표_대수촌-공종별수량산출(신라왕경숲)" xfId="4659" xr:uid="{00000000-0005-0000-0000-000081100000}"/>
    <cellStyle name="_태종대1차" xfId="4660" xr:uid="{00000000-0005-0000-0000-000082100000}"/>
    <cellStyle name="_태종대2차" xfId="4661" xr:uid="{00000000-0005-0000-0000-000083100000}"/>
    <cellStyle name="_태종대공영주차장통신내역서(총괄)1" xfId="4662" xr:uid="{00000000-0005-0000-0000-000084100000}"/>
    <cellStyle name="_토공" xfId="4663" xr:uid="{00000000-0005-0000-0000-000085100000}"/>
    <cellStyle name="_토공_공종별수량산출(경주축구공원-광장)" xfId="4664" xr:uid="{00000000-0005-0000-0000-000086100000}"/>
    <cellStyle name="_토공_공종별수량산출(상모제8어린이)" xfId="4665" xr:uid="{00000000-0005-0000-0000-000087100000}"/>
    <cellStyle name="_토공_공종별수량산출(상모제8어린이)_공종별수량산출(경주축구공원-광장)" xfId="4666" xr:uid="{00000000-0005-0000-0000-000088100000}"/>
    <cellStyle name="_토공_공종별수량산출(상모제8어린이)_공종별수량산출(형곡롤러블레이드장)200602" xfId="4667" xr:uid="{00000000-0005-0000-0000-000089100000}"/>
    <cellStyle name="_토공_공종별수량산출(상모제8어린이)_대수촌-공종별수량산출(신라왕경숲)" xfId="4668" xr:uid="{00000000-0005-0000-0000-00008A100000}"/>
    <cellStyle name="_토공_공종별수량산출(형곡롤러블레이드장)200602" xfId="4669" xr:uid="{00000000-0005-0000-0000-00008B100000}"/>
    <cellStyle name="_토공_대수촌-공종별수량산출(신라왕경숲)" xfId="4670" xr:uid="{00000000-0005-0000-0000-00008C100000}"/>
    <cellStyle name="_토공_자재집계표" xfId="4671" xr:uid="{00000000-0005-0000-0000-00008D100000}"/>
    <cellStyle name="_토공_자재집계표(무릉소공원)" xfId="4672" xr:uid="{00000000-0005-0000-0000-00008E100000}"/>
    <cellStyle name="_토공_자재집계표(무릉소공원)_공종별수량산출" xfId="4673" xr:uid="{00000000-0005-0000-0000-00008F100000}"/>
    <cellStyle name="_토공_자재집계표(무릉소공원)_공종별수량산출(게이트볼장주변시민공원)" xfId="4674" xr:uid="{00000000-0005-0000-0000-000090100000}"/>
    <cellStyle name="_토공_자재집계표(무릉소공원)_공종별수량산출(게이트볼장주변시민공원)_공종별수량산출(경주축구공원-광장)" xfId="4675" xr:uid="{00000000-0005-0000-0000-000091100000}"/>
    <cellStyle name="_토공_자재집계표(무릉소공원)_공종별수량산출(게이트볼장주변시민공원)_대수촌-공종별수량산출(신라왕경숲)" xfId="4676" xr:uid="{00000000-0005-0000-0000-000092100000}"/>
    <cellStyle name="_토공_자재집계표(무릉소공원)_공종별수량산출(봉곡도서관)" xfId="4677" xr:uid="{00000000-0005-0000-0000-000093100000}"/>
    <cellStyle name="_토공_자재집계표(무릉소공원)_공종별수량산출(봉곡도서관)_공종별수량산출(경주축구공원-광장)" xfId="4678" xr:uid="{00000000-0005-0000-0000-000094100000}"/>
    <cellStyle name="_토공_자재집계표(무릉소공원)_공종별수량산출(봉곡도서관)_공종별수량산출(형곡롤러블레이드장)200602" xfId="4679" xr:uid="{00000000-0005-0000-0000-000095100000}"/>
    <cellStyle name="_토공_자재집계표(무릉소공원)_공종별수량산출(봉곡도서관)_대수촌-공종별수량산출(신라왕경숲)" xfId="4680" xr:uid="{00000000-0005-0000-0000-000096100000}"/>
    <cellStyle name="_토공_자재집계표(무릉소공원)_공종별수량산출(봉곡도서관)-2차분" xfId="4681" xr:uid="{00000000-0005-0000-0000-000097100000}"/>
    <cellStyle name="_토공_자재집계표(무릉소공원)_공종별수량산출(봉곡도서관)-2차분_공종별수량산출(경주축구공원-광장)" xfId="4682" xr:uid="{00000000-0005-0000-0000-000098100000}"/>
    <cellStyle name="_토공_자재집계표(무릉소공원)_공종별수량산출(봉곡도서관)-2차분_공종별수량산출(형곡롤러블레이드장)200602" xfId="4683" xr:uid="{00000000-0005-0000-0000-000099100000}"/>
    <cellStyle name="_토공_자재집계표(무릉소공원)_공종별수량산출(봉곡도서관)-2차분_대수촌-공종별수량산출(신라왕경숲)" xfId="4684" xr:uid="{00000000-0005-0000-0000-00009A100000}"/>
    <cellStyle name="_토공_자재집계표(무릉소공원)_공종별수량산출(봉곡도서관)-총괄" xfId="4685" xr:uid="{00000000-0005-0000-0000-00009B100000}"/>
    <cellStyle name="_토공_자재집계표(무릉소공원)_공종별수량산출(봉곡도서관)-총괄_공종별수량산출(경주축구공원-광장)" xfId="4686" xr:uid="{00000000-0005-0000-0000-00009C100000}"/>
    <cellStyle name="_토공_자재집계표(무릉소공원)_공종별수량산출(봉곡도서관)-총괄_공종별수량산출(형곡롤러블레이드장)200602" xfId="4687" xr:uid="{00000000-0005-0000-0000-00009D100000}"/>
    <cellStyle name="_토공_자재집계표(무릉소공원)_공종별수량산출(봉곡도서관)-총괄_대수촌-공종별수량산출(신라왕경숲)" xfId="4688" xr:uid="{00000000-0005-0000-0000-00009E100000}"/>
    <cellStyle name="_토공_자재집계표(무릉소공원)_공종별수량산출(사동게이트볼장)" xfId="4689" xr:uid="{00000000-0005-0000-0000-00009F100000}"/>
    <cellStyle name="_토공_자재집계표(무릉소공원)_공종별수량산출(사동게이트볼장)_공종별수량산출(경주축구공원-광장)" xfId="4690" xr:uid="{00000000-0005-0000-0000-0000A0100000}"/>
    <cellStyle name="_토공_자재집계표(무릉소공원)_공종별수량산출(사동게이트볼장)_대수촌-공종별수량산출(신라왕경숲)" xfId="4691" xr:uid="{00000000-0005-0000-0000-0000A1100000}"/>
    <cellStyle name="_토공_자재집계표(무릉소공원)_공종별수량산출(신평1)" xfId="4692" xr:uid="{00000000-0005-0000-0000-0000A2100000}"/>
    <cellStyle name="_토공_자재집계표(무릉소공원)_공종별수량산출(신평1)_공종별수량산출(경주축구공원-광장)" xfId="4693" xr:uid="{00000000-0005-0000-0000-0000A3100000}"/>
    <cellStyle name="_토공_자재집계표(무릉소공원)_공종별수량산출(신평1)_공종별수량산출(상모제8어린이)" xfId="4694" xr:uid="{00000000-0005-0000-0000-0000A4100000}"/>
    <cellStyle name="_토공_자재집계표(무릉소공원)_공종별수량산출(신평1)_공종별수량산출(상모제8어린이)_공종별수량산출(경주축구공원-광장)" xfId="4695" xr:uid="{00000000-0005-0000-0000-0000A5100000}"/>
    <cellStyle name="_토공_자재집계표(무릉소공원)_공종별수량산출(신평1)_공종별수량산출(상모제8어린이)_공종별수량산출(형곡롤러블레이드장)200602" xfId="4696" xr:uid="{00000000-0005-0000-0000-0000A6100000}"/>
    <cellStyle name="_토공_자재집계표(무릉소공원)_공종별수량산출(신평1)_공종별수량산출(상모제8어린이)_대수촌-공종별수량산출(신라왕경숲)" xfId="4697" xr:uid="{00000000-0005-0000-0000-0000A7100000}"/>
    <cellStyle name="_토공_자재집계표(무릉소공원)_공종별수량산출(신평1)_공종별수량산출(형곡롤러블레이드장)200602" xfId="4698" xr:uid="{00000000-0005-0000-0000-0000A8100000}"/>
    <cellStyle name="_토공_자재집계표(무릉소공원)_공종별수량산출(신평1)_대수촌-공종별수량산출(신라왕경숲)" xfId="4699" xr:uid="{00000000-0005-0000-0000-0000A9100000}"/>
    <cellStyle name="_토공_자재집계표(무릉소공원)_공종별수량산출(신평1)_토공집계표" xfId="4700" xr:uid="{00000000-0005-0000-0000-0000AA100000}"/>
    <cellStyle name="_토공_자재집계표(무릉소공원)_공종별수량산출(신평1)_토공집계표_공종별수량산출(경주축구공원-광장)" xfId="4701" xr:uid="{00000000-0005-0000-0000-0000AB100000}"/>
    <cellStyle name="_토공_자재집계표(무릉소공원)_공종별수량산출(신평1)_토공집계표_공종별수량산출(형곡롤러블레이드장)200602" xfId="4702" xr:uid="{00000000-0005-0000-0000-0000AC100000}"/>
    <cellStyle name="_토공_자재집계표(무릉소공원)_공종별수량산출(신평1)_토공집계표_대수촌-공종별수량산출(신라왕경숲)" xfId="4703" xr:uid="{00000000-0005-0000-0000-0000AD100000}"/>
    <cellStyle name="_토공_자재집계표(무릉소공원)_공종별수량산출(신평1동주민쉼터)" xfId="4704" xr:uid="{00000000-0005-0000-0000-0000AE100000}"/>
    <cellStyle name="_토공_자재집계표(무릉소공원)_공종별수량산출(신평1동주민쉼터)_공종별수량산출(경주축구공원-광장)" xfId="4705" xr:uid="{00000000-0005-0000-0000-0000AF100000}"/>
    <cellStyle name="_토공_자재집계표(무릉소공원)_공종별수량산출(신평1동주민쉼터)_공종별수량산출(형곡롤러블레이드장)200602" xfId="4706" xr:uid="{00000000-0005-0000-0000-0000B0100000}"/>
    <cellStyle name="_토공_자재집계표(무릉소공원)_공종별수량산출(신평1동주민쉼터)_대수촌-공종별수량산출(신라왕경숲)" xfId="4707" xr:uid="{00000000-0005-0000-0000-0000B1100000}"/>
    <cellStyle name="_토공_자재집계표(무릉소공원)_공종별수량산출(어린이공원 리모델링공사)-수정" xfId="4708" xr:uid="{00000000-0005-0000-0000-0000B2100000}"/>
    <cellStyle name="_토공_자재집계표(무릉소공원)_공종별수량산출(어린이공원 리모델링공사)-수정_공종별수량산출(경주축구공원-광장)" xfId="4709" xr:uid="{00000000-0005-0000-0000-0000B3100000}"/>
    <cellStyle name="_토공_자재집계표(무릉소공원)_공종별수량산출(어린이공원 리모델링공사)-수정_대수촌-공종별수량산출(신라왕경숲)" xfId="4710" xr:uid="{00000000-0005-0000-0000-0000B4100000}"/>
    <cellStyle name="_토공_자재집계표(무릉소공원)_공종별수량산출(오태)" xfId="4711" xr:uid="{00000000-0005-0000-0000-0000B5100000}"/>
    <cellStyle name="_토공_자재집계표(무릉소공원)_공종별수량산출(오태).xls" xfId="4712" xr:uid="{00000000-0005-0000-0000-0000B6100000}"/>
    <cellStyle name="_토공_자재집계표(무릉소공원)_공종별수량산출(오태).xls_공종별수량산출(경주축구공원-광장)" xfId="4713" xr:uid="{00000000-0005-0000-0000-0000B7100000}"/>
    <cellStyle name="_토공_자재집계표(무릉소공원)_공종별수량산출(오태).xls_공종별수량산출(상모제8어린이)" xfId="4714" xr:uid="{00000000-0005-0000-0000-0000B8100000}"/>
    <cellStyle name="_토공_자재집계표(무릉소공원)_공종별수량산출(오태).xls_공종별수량산출(상모제8어린이)_공종별수량산출(경주축구공원-광장)" xfId="4715" xr:uid="{00000000-0005-0000-0000-0000B9100000}"/>
    <cellStyle name="_토공_자재집계표(무릉소공원)_공종별수량산출(오태).xls_공종별수량산출(상모제8어린이)_공종별수량산출(형곡롤러블레이드장)200602" xfId="4716" xr:uid="{00000000-0005-0000-0000-0000BA100000}"/>
    <cellStyle name="_토공_자재집계표(무릉소공원)_공종별수량산출(오태).xls_공종별수량산출(상모제8어린이)_대수촌-공종별수량산출(신라왕경숲)" xfId="4717" xr:uid="{00000000-0005-0000-0000-0000BB100000}"/>
    <cellStyle name="_토공_자재집계표(무릉소공원)_공종별수량산출(오태).xls_공종별수량산출(형곡롤러블레이드장)200602" xfId="4718" xr:uid="{00000000-0005-0000-0000-0000BC100000}"/>
    <cellStyle name="_토공_자재집계표(무릉소공원)_공종별수량산출(오태).xls_대수촌-공종별수량산출(신라왕경숲)" xfId="4719" xr:uid="{00000000-0005-0000-0000-0000BD100000}"/>
    <cellStyle name="_토공_자재집계표(무릉소공원)_공종별수량산출(오태).xls_토공집계표" xfId="4720" xr:uid="{00000000-0005-0000-0000-0000BE100000}"/>
    <cellStyle name="_토공_자재집계표(무릉소공원)_공종별수량산출(오태).xls_토공집계표_공종별수량산출(경주축구공원-광장)" xfId="4721" xr:uid="{00000000-0005-0000-0000-0000BF100000}"/>
    <cellStyle name="_토공_자재집계표(무릉소공원)_공종별수량산출(오태).xls_토공집계표_공종별수량산출(형곡롤러블레이드장)200602" xfId="4722" xr:uid="{00000000-0005-0000-0000-0000C0100000}"/>
    <cellStyle name="_토공_자재집계표(무릉소공원)_공종별수량산출(오태).xls_토공집계표_대수촌-공종별수량산출(신라왕경숲)" xfId="4723" xr:uid="{00000000-0005-0000-0000-0000C1100000}"/>
    <cellStyle name="_토공_자재집계표(무릉소공원)_공종별수량산출(오태)_공종별수량산출(경주축구공원-광장)" xfId="4724" xr:uid="{00000000-0005-0000-0000-0000C2100000}"/>
    <cellStyle name="_토공_자재집계표(무릉소공원)_공종별수량산출(오태)_공종별수량산출(상모제8어린이)" xfId="4725" xr:uid="{00000000-0005-0000-0000-0000C3100000}"/>
    <cellStyle name="_토공_자재집계표(무릉소공원)_공종별수량산출(오태)_공종별수량산출(상모제8어린이)_공종별수량산출(경주축구공원-광장)" xfId="4726" xr:uid="{00000000-0005-0000-0000-0000C4100000}"/>
    <cellStyle name="_토공_자재집계표(무릉소공원)_공종별수량산출(오태)_공종별수량산출(상모제8어린이)_공종별수량산출(형곡롤러블레이드장)200602" xfId="4727" xr:uid="{00000000-0005-0000-0000-0000C5100000}"/>
    <cellStyle name="_토공_자재집계표(무릉소공원)_공종별수량산출(오태)_공종별수량산출(상모제8어린이)_대수촌-공종별수량산출(신라왕경숲)" xfId="4728" xr:uid="{00000000-0005-0000-0000-0000C6100000}"/>
    <cellStyle name="_토공_자재집계표(무릉소공원)_공종별수량산출(오태)_공종별수량산출(형곡롤러블레이드장)200602" xfId="4729" xr:uid="{00000000-0005-0000-0000-0000C7100000}"/>
    <cellStyle name="_토공_자재집계표(무릉소공원)_공종별수량산출(오태)_대수촌-공종별수량산출(신라왕경숲)" xfId="4730" xr:uid="{00000000-0005-0000-0000-0000C8100000}"/>
    <cellStyle name="_토공_자재집계표(무릉소공원)_공종별수량산출(오태)_토공집계표" xfId="4731" xr:uid="{00000000-0005-0000-0000-0000C9100000}"/>
    <cellStyle name="_토공_자재집계표(무릉소공원)_공종별수량산출(오태)_토공집계표_공종별수량산출(경주축구공원-광장)" xfId="4732" xr:uid="{00000000-0005-0000-0000-0000CA100000}"/>
    <cellStyle name="_토공_자재집계표(무릉소공원)_공종별수량산출(오태)_토공집계표_공종별수량산출(형곡롤러블레이드장)200602" xfId="4733" xr:uid="{00000000-0005-0000-0000-0000CB100000}"/>
    <cellStyle name="_토공_자재집계표(무릉소공원)_공종별수량산출(오태)_토공집계표_대수촌-공종별수량산출(신라왕경숲)" xfId="4734" xr:uid="{00000000-0005-0000-0000-0000CC100000}"/>
    <cellStyle name="_토공_자재집계표(무릉소공원)_공종별수량산출(오태제1어린이)" xfId="4735" xr:uid="{00000000-0005-0000-0000-0000CD100000}"/>
    <cellStyle name="_토공_자재집계표(무릉소공원)_공종별수량산출(오태제1어린이)_공종별수량산출(경주축구공원-광장)" xfId="4736" xr:uid="{00000000-0005-0000-0000-0000CE100000}"/>
    <cellStyle name="_토공_자재집계표(무릉소공원)_공종별수량산출(오태제1어린이)_대수촌-공종별수량산출(신라왕경숲)" xfId="4737" xr:uid="{00000000-0005-0000-0000-0000CF100000}"/>
    <cellStyle name="_토공_자재집계표(무릉소공원)_공종별수량산출(왕산기념공원)-총괄분" xfId="4738" xr:uid="{00000000-0005-0000-0000-0000D0100000}"/>
    <cellStyle name="_토공_자재집계표(무릉소공원)_공종별수량산출(왕산기념공원)-총괄분_공종별수량산출(경주축구공원-광장)" xfId="4739" xr:uid="{00000000-0005-0000-0000-0000D1100000}"/>
    <cellStyle name="_토공_자재집계표(무릉소공원)_공종별수량산출(왕산기념공원)-총괄분_공종별수량산출(형곡롤러블레이드장)200602" xfId="4740" xr:uid="{00000000-0005-0000-0000-0000D2100000}"/>
    <cellStyle name="_토공_자재집계표(무릉소공원)_공종별수량산출(왕산기념공원)-총괄분_대수촌-공종별수량산출(신라왕경숲)" xfId="4741" xr:uid="{00000000-0005-0000-0000-0000D3100000}"/>
    <cellStyle name="_토공_자재집계표(무릉소공원)_공종별수량산출(형곡롤러블레이드장)" xfId="4742" xr:uid="{00000000-0005-0000-0000-0000D4100000}"/>
    <cellStyle name="_토공_자재집계표(무릉소공원)_공종별수량산출(형곡롤러블레이드장)-수정" xfId="4743" xr:uid="{00000000-0005-0000-0000-0000D5100000}"/>
    <cellStyle name="_토공_자재집계표(무릉소공원)_공종별수량산출(확장공사)" xfId="4744" xr:uid="{00000000-0005-0000-0000-0000D6100000}"/>
    <cellStyle name="_토공_자재집계표(무릉소공원)_공종별수량산출(확장공사)_공종별수량산출(경주축구공원-광장)" xfId="4745" xr:uid="{00000000-0005-0000-0000-0000D7100000}"/>
    <cellStyle name="_토공_자재집계표(무릉소공원)_공종별수량산출(확장공사)_공종별수량산출(상모제8어린이)" xfId="4746" xr:uid="{00000000-0005-0000-0000-0000D8100000}"/>
    <cellStyle name="_토공_자재집계표(무릉소공원)_공종별수량산출(확장공사)_공종별수량산출(상모제8어린이)_공종별수량산출(경주축구공원-광장)" xfId="4747" xr:uid="{00000000-0005-0000-0000-0000D9100000}"/>
    <cellStyle name="_토공_자재집계표(무릉소공원)_공종별수량산출(확장공사)_공종별수량산출(상모제8어린이)_공종별수량산출(형곡롤러블레이드장)200602" xfId="4748" xr:uid="{00000000-0005-0000-0000-0000DA100000}"/>
    <cellStyle name="_토공_자재집계표(무릉소공원)_공종별수량산출(확장공사)_공종별수량산출(상모제8어린이)_대수촌-공종별수량산출(신라왕경숲)" xfId="4749" xr:uid="{00000000-0005-0000-0000-0000DB100000}"/>
    <cellStyle name="_토공_자재집계표(무릉소공원)_공종별수량산출(확장공사)_공종별수량산출(형곡롤러블레이드장)200602" xfId="4750" xr:uid="{00000000-0005-0000-0000-0000DC100000}"/>
    <cellStyle name="_토공_자재집계표(무릉소공원)_공종별수량산출(확장공사)_대수촌-공종별수량산출(신라왕경숲)" xfId="4751" xr:uid="{00000000-0005-0000-0000-0000DD100000}"/>
    <cellStyle name="_토공_자재집계표(무릉소공원)_공종별수량산출(확장공사)_토공집계표" xfId="4752" xr:uid="{00000000-0005-0000-0000-0000DE100000}"/>
    <cellStyle name="_토공_자재집계표(무릉소공원)_공종별수량산출(확장공사)_토공집계표_공종별수량산출(경주축구공원-광장)" xfId="4753" xr:uid="{00000000-0005-0000-0000-0000DF100000}"/>
    <cellStyle name="_토공_자재집계표(무릉소공원)_공종별수량산출(확장공사)_토공집계표_공종별수량산출(형곡롤러블레이드장)200602" xfId="4754" xr:uid="{00000000-0005-0000-0000-0000E0100000}"/>
    <cellStyle name="_토공_자재집계표(무릉소공원)_공종별수량산출(확장공사)_토공집계표_대수촌-공종별수량산출(신라왕경숲)" xfId="4755" xr:uid="{00000000-0005-0000-0000-0000E1100000}"/>
    <cellStyle name="_토공_자재집계표(무릉소공원)_공종별수량산출(확장공사x).xls" xfId="4756" xr:uid="{00000000-0005-0000-0000-0000E2100000}"/>
    <cellStyle name="_토공_자재집계표(무릉소공원)_공종별수량산출(확장공사x).xls_공종별수량산출(경주축구공원-광장)" xfId="4757" xr:uid="{00000000-0005-0000-0000-0000E3100000}"/>
    <cellStyle name="_토공_자재집계표(무릉소공원)_공종별수량산출(확장공사x).xls_공종별수량산출(상모제8어린이)" xfId="4758" xr:uid="{00000000-0005-0000-0000-0000E4100000}"/>
    <cellStyle name="_토공_자재집계표(무릉소공원)_공종별수량산출(확장공사x).xls_공종별수량산출(상모제8어린이)_공종별수량산출(경주축구공원-광장)" xfId="4759" xr:uid="{00000000-0005-0000-0000-0000E5100000}"/>
    <cellStyle name="_토공_자재집계표(무릉소공원)_공종별수량산출(확장공사x).xls_공종별수량산출(상모제8어린이)_공종별수량산출(형곡롤러블레이드장)200602" xfId="4760" xr:uid="{00000000-0005-0000-0000-0000E6100000}"/>
    <cellStyle name="_토공_자재집계표(무릉소공원)_공종별수량산출(확장공사x).xls_공종별수량산출(상모제8어린이)_대수촌-공종별수량산출(신라왕경숲)" xfId="4761" xr:uid="{00000000-0005-0000-0000-0000E7100000}"/>
    <cellStyle name="_토공_자재집계표(무릉소공원)_공종별수량산출(확장공사x).xls_공종별수량산출(형곡롤러블레이드장)200602" xfId="4762" xr:uid="{00000000-0005-0000-0000-0000E8100000}"/>
    <cellStyle name="_토공_자재집계표(무릉소공원)_공종별수량산출(확장공사x).xls_대수촌-공종별수량산출(신라왕경숲)" xfId="4763" xr:uid="{00000000-0005-0000-0000-0000E9100000}"/>
    <cellStyle name="_토공_자재집계표(무릉소공원)_공종별수량산출(확장공사x).xls_토공집계표" xfId="4764" xr:uid="{00000000-0005-0000-0000-0000EA100000}"/>
    <cellStyle name="_토공_자재집계표(무릉소공원)_공종별수량산출(확장공사x).xls_토공집계표_공종별수량산출(경주축구공원-광장)" xfId="4765" xr:uid="{00000000-0005-0000-0000-0000EB100000}"/>
    <cellStyle name="_토공_자재집계표(무릉소공원)_공종별수량산출(확장공사x).xls_토공집계표_공종별수량산출(형곡롤러블레이드장)200602" xfId="4766" xr:uid="{00000000-0005-0000-0000-0000EC100000}"/>
    <cellStyle name="_토공_자재집계표(무릉소공원)_공종별수량산출(확장공사x).xls_토공집계표_대수촌-공종별수량산출(신라왕경숲)" xfId="4767" xr:uid="{00000000-0005-0000-0000-0000ED100000}"/>
    <cellStyle name="_토공_자재집계표(무릉소공원)_공종별수량산출(황금수도시설주변)-2차분" xfId="4768" xr:uid="{00000000-0005-0000-0000-0000EE100000}"/>
    <cellStyle name="_토공_자재집계표(무릉소공원)_공종별수량산출(황금수도시설주변)-2차분_공종별수량산출(경주축구공원-광장)" xfId="4769" xr:uid="{00000000-0005-0000-0000-0000EF100000}"/>
    <cellStyle name="_토공_자재집계표(무릉소공원)_공종별수량산출(황금수도시설주변)-2차분_공종별수량산출(형곡롤러블레이드장)200602" xfId="4770" xr:uid="{00000000-0005-0000-0000-0000F0100000}"/>
    <cellStyle name="_토공_자재집계표(무릉소공원)_공종별수량산출(황금수도시설주변)-2차분_대수촌-공종별수량산출(신라왕경숲)" xfId="4771" xr:uid="{00000000-0005-0000-0000-0000F1100000}"/>
    <cellStyle name="_토공_자재집계표(무릉소공원)_공종별수량산출(황금수도시설주변)-총괄분" xfId="4772" xr:uid="{00000000-0005-0000-0000-0000F2100000}"/>
    <cellStyle name="_토공_자재집계표(무릉소공원)_공종별수량산출(황금수도시설주변)-총괄분_공종별수량산출(경주축구공원-광장)" xfId="4773" xr:uid="{00000000-0005-0000-0000-0000F3100000}"/>
    <cellStyle name="_토공_자재집계표(무릉소공원)_공종별수량산출(황금수도시설주변)-총괄분_공종별수량산출(형곡롤러블레이드장)200602" xfId="4774" xr:uid="{00000000-0005-0000-0000-0000F4100000}"/>
    <cellStyle name="_토공_자재집계표(무릉소공원)_공종별수량산출(황금수도시설주변)-총괄분_대수촌-공종별수량산출(신라왕경숲)" xfId="4775" xr:uid="{00000000-0005-0000-0000-0000F5100000}"/>
    <cellStyle name="_토공_자재집계표(무릉소공원)_공종별수량산출_공종별수량산출(경주축구공원-광장)" xfId="4776" xr:uid="{00000000-0005-0000-0000-0000F6100000}"/>
    <cellStyle name="_토공_자재집계표(무릉소공원)_공종별수량산출_공종별수량산출(상모제8어린이)" xfId="4777" xr:uid="{00000000-0005-0000-0000-0000F7100000}"/>
    <cellStyle name="_토공_자재집계표(무릉소공원)_공종별수량산출_공종별수량산출(상모제8어린이)_공종별수량산출(경주축구공원-광장)" xfId="4778" xr:uid="{00000000-0005-0000-0000-0000F8100000}"/>
    <cellStyle name="_토공_자재집계표(무릉소공원)_공종별수량산출_공종별수량산출(상모제8어린이)_공종별수량산출(형곡롤러블레이드장)200602" xfId="4779" xr:uid="{00000000-0005-0000-0000-0000F9100000}"/>
    <cellStyle name="_토공_자재집계표(무릉소공원)_공종별수량산출_공종별수량산출(상모제8어린이)_대수촌-공종별수량산출(신라왕경숲)" xfId="4780" xr:uid="{00000000-0005-0000-0000-0000FA100000}"/>
    <cellStyle name="_토공_자재집계표(무릉소공원)_공종별수량산출_공종별수량산출(형곡롤러블레이드장)200602" xfId="4781" xr:uid="{00000000-0005-0000-0000-0000FB100000}"/>
    <cellStyle name="_토공_자재집계표(무릉소공원)_공종별수량산출_대수촌-공종별수량산출(신라왕경숲)" xfId="4782" xr:uid="{00000000-0005-0000-0000-0000FC100000}"/>
    <cellStyle name="_토공_자재집계표(무릉소공원)_공종별수량산출_토공집계표" xfId="4783" xr:uid="{00000000-0005-0000-0000-0000FD100000}"/>
    <cellStyle name="_토공_자재집계표(무릉소공원)_공종별수량산출_토공집계표_공종별수량산출(경주축구공원-광장)" xfId="4784" xr:uid="{00000000-0005-0000-0000-0000FE100000}"/>
    <cellStyle name="_토공_자재집계표(무릉소공원)_공종별수량산출_토공집계표_공종별수량산출(형곡롤러블레이드장)200602" xfId="4785" xr:uid="{00000000-0005-0000-0000-0000FF100000}"/>
    <cellStyle name="_토공_자재집계표(무릉소공원)_공종별수량산출_토공집계표_대수촌-공종별수량산출(신라왕경숲)" xfId="4786" xr:uid="{00000000-0005-0000-0000-000000110000}"/>
    <cellStyle name="_토공_자재집계표(무릉소공원)_수량산출및자재집계" xfId="4787" xr:uid="{00000000-0005-0000-0000-000001110000}"/>
    <cellStyle name="_토공_자재집계표(무릉소공원)_수량산출및자재집계_공종별수량산출(경주축구공원-광장)" xfId="4788" xr:uid="{00000000-0005-0000-0000-000002110000}"/>
    <cellStyle name="_토공_자재집계표(무릉소공원)_수량산출및자재집계_공종별수량산출(상모제8어린이)" xfId="4789" xr:uid="{00000000-0005-0000-0000-000003110000}"/>
    <cellStyle name="_토공_자재집계표(무릉소공원)_수량산출및자재집계_공종별수량산출(상모제8어린이)_공종별수량산출(경주축구공원-광장)" xfId="4790" xr:uid="{00000000-0005-0000-0000-000004110000}"/>
    <cellStyle name="_토공_자재집계표(무릉소공원)_수량산출및자재집계_공종별수량산출(상모제8어린이)_공종별수량산출(형곡롤러블레이드장)200602" xfId="4791" xr:uid="{00000000-0005-0000-0000-000005110000}"/>
    <cellStyle name="_토공_자재집계표(무릉소공원)_수량산출및자재집계_공종별수량산출(상모제8어린이)_대수촌-공종별수량산출(신라왕경숲)" xfId="4792" xr:uid="{00000000-0005-0000-0000-000006110000}"/>
    <cellStyle name="_토공_자재집계표(무릉소공원)_수량산출및자재집계_공종별수량산출(형곡롤러블레이드장)200602" xfId="4793" xr:uid="{00000000-0005-0000-0000-000007110000}"/>
    <cellStyle name="_토공_자재집계표(무릉소공원)_수량산출및자재집계_대수촌-공종별수량산출(신라왕경숲)" xfId="4794" xr:uid="{00000000-0005-0000-0000-000008110000}"/>
    <cellStyle name="_토공_자재집계표(무릉소공원)_수량산출및자재집계_토공집계표" xfId="4795" xr:uid="{00000000-0005-0000-0000-000009110000}"/>
    <cellStyle name="_토공_자재집계표(무릉소공원)_수량산출및자재집계_토공집계표_공종별수량산출(경주축구공원-광장)" xfId="4796" xr:uid="{00000000-0005-0000-0000-00000A110000}"/>
    <cellStyle name="_토공_자재집계표(무릉소공원)_수량산출및자재집계_토공집계표_공종별수량산출(형곡롤러블레이드장)200602" xfId="4797" xr:uid="{00000000-0005-0000-0000-00000B110000}"/>
    <cellStyle name="_토공_자재집계표(무릉소공원)_수량산출및자재집계_토공집계표_대수촌-공종별수량산출(신라왕경숲)" xfId="4798" xr:uid="{00000000-0005-0000-0000-00000C110000}"/>
    <cellStyle name="_토공_자재집계표(무릉소공원)_자재집계표" xfId="4799" xr:uid="{00000000-0005-0000-0000-00000D110000}"/>
    <cellStyle name="_토공_자재집계표(무릉소공원)_자재집계표(아사어린이공원)" xfId="4800" xr:uid="{00000000-0005-0000-0000-00000E110000}"/>
    <cellStyle name="_토공_자재집계표(무릉소공원)_자재집계표(아사어린이공원)_공종별수량산출(경주축구공원-광장)" xfId="4801" xr:uid="{00000000-0005-0000-0000-00000F110000}"/>
    <cellStyle name="_토공_자재집계표(무릉소공원)_자재집계표(아사어린이공원)_공종별수량산출(상모제8어린이)" xfId="4802" xr:uid="{00000000-0005-0000-0000-000010110000}"/>
    <cellStyle name="_토공_자재집계표(무릉소공원)_자재집계표(아사어린이공원)_공종별수량산출(상모제8어린이)_공종별수량산출(경주축구공원-광장)" xfId="4803" xr:uid="{00000000-0005-0000-0000-000011110000}"/>
    <cellStyle name="_토공_자재집계표(무릉소공원)_자재집계표(아사어린이공원)_공종별수량산출(상모제8어린이)_공종별수량산출(형곡롤러블레이드장)200602" xfId="4804" xr:uid="{00000000-0005-0000-0000-000012110000}"/>
    <cellStyle name="_토공_자재집계표(무릉소공원)_자재집계표(아사어린이공원)_공종별수량산출(상모제8어린이)_대수촌-공종별수량산출(신라왕경숲)" xfId="4805" xr:uid="{00000000-0005-0000-0000-000013110000}"/>
    <cellStyle name="_토공_자재집계표(무릉소공원)_자재집계표(아사어린이공원)_공종별수량산출(형곡롤러블레이드장)200602" xfId="4806" xr:uid="{00000000-0005-0000-0000-000014110000}"/>
    <cellStyle name="_토공_자재집계표(무릉소공원)_자재집계표(아사어린이공원)_대수촌-공종별수량산출(신라왕경숲)" xfId="4807" xr:uid="{00000000-0005-0000-0000-000015110000}"/>
    <cellStyle name="_토공_자재집계표(무릉소공원)_자재집계표(아사어린이공원)_토공집계표" xfId="4808" xr:uid="{00000000-0005-0000-0000-000016110000}"/>
    <cellStyle name="_토공_자재집계표(무릉소공원)_자재집계표(아사어린이공원)_토공집계표_공종별수량산출(경주축구공원-광장)" xfId="4809" xr:uid="{00000000-0005-0000-0000-000017110000}"/>
    <cellStyle name="_토공_자재집계표(무릉소공원)_자재집계표(아사어린이공원)_토공집계표_공종별수량산출(형곡롤러블레이드장)200602" xfId="4810" xr:uid="{00000000-0005-0000-0000-000018110000}"/>
    <cellStyle name="_토공_자재집계표(무릉소공원)_자재집계표(아사어린이공원)_토공집계표_대수촌-공종별수량산출(신라왕경숲)" xfId="4811" xr:uid="{00000000-0005-0000-0000-000019110000}"/>
    <cellStyle name="_토공_자재집계표(무릉소공원)_자재집계표_공종별수량산출(경주축구공원-광장)" xfId="4812" xr:uid="{00000000-0005-0000-0000-00001A110000}"/>
    <cellStyle name="_토공_자재집계표(무릉소공원)_자재집계표_공종별수량산출(상모제8어린이)" xfId="4813" xr:uid="{00000000-0005-0000-0000-00001B110000}"/>
    <cellStyle name="_토공_자재집계표(무릉소공원)_자재집계표_공종별수량산출(상모제8어린이)_공종별수량산출(경주축구공원-광장)" xfId="4814" xr:uid="{00000000-0005-0000-0000-00001C110000}"/>
    <cellStyle name="_토공_자재집계표(무릉소공원)_자재집계표_공종별수량산출(상모제8어린이)_공종별수량산출(형곡롤러블레이드장)200602" xfId="4815" xr:uid="{00000000-0005-0000-0000-00001D110000}"/>
    <cellStyle name="_토공_자재집계표(무릉소공원)_자재집계표_공종별수량산출(상모제8어린이)_대수촌-공종별수량산출(신라왕경숲)" xfId="4816" xr:uid="{00000000-0005-0000-0000-00001E110000}"/>
    <cellStyle name="_토공_자재집계표(무릉소공원)_자재집계표_공종별수량산출(형곡롤러블레이드장)200602" xfId="4817" xr:uid="{00000000-0005-0000-0000-00001F110000}"/>
    <cellStyle name="_토공_자재집계표(무릉소공원)_자재집계표_대수촌-공종별수량산출(신라왕경숲)" xfId="4818" xr:uid="{00000000-0005-0000-0000-000020110000}"/>
    <cellStyle name="_토공_자재집계표(무릉소공원)_자재집계표_토공집계표" xfId="4819" xr:uid="{00000000-0005-0000-0000-000021110000}"/>
    <cellStyle name="_토공_자재집계표(무릉소공원)_자재집계표_토공집계표_공종별수량산출(경주축구공원-광장)" xfId="4820" xr:uid="{00000000-0005-0000-0000-000022110000}"/>
    <cellStyle name="_토공_자재집계표(무릉소공원)_자재집계표_토공집계표_공종별수량산출(형곡롤러블레이드장)200602" xfId="4821" xr:uid="{00000000-0005-0000-0000-000023110000}"/>
    <cellStyle name="_토공_자재집계표(무릉소공원)_자재집계표_토공집계표_대수촌-공종별수량산출(신라왕경숲)" xfId="4822" xr:uid="{00000000-0005-0000-0000-000024110000}"/>
    <cellStyle name="_토공_자재집계표_공종별수량산출" xfId="4823" xr:uid="{00000000-0005-0000-0000-000025110000}"/>
    <cellStyle name="_토공_자재집계표_공종별수량산출(게이트볼장주변시민공원)" xfId="4824" xr:uid="{00000000-0005-0000-0000-000026110000}"/>
    <cellStyle name="_토공_자재집계표_공종별수량산출(게이트볼장주변시민공원)_공종별수량산출(경주축구공원-광장)" xfId="4825" xr:uid="{00000000-0005-0000-0000-000027110000}"/>
    <cellStyle name="_토공_자재집계표_공종별수량산출(게이트볼장주변시민공원)_대수촌-공종별수량산출(신라왕경숲)" xfId="4826" xr:uid="{00000000-0005-0000-0000-000028110000}"/>
    <cellStyle name="_토공_자재집계표_공종별수량산출(봉곡도서관)" xfId="4827" xr:uid="{00000000-0005-0000-0000-000029110000}"/>
    <cellStyle name="_토공_자재집계표_공종별수량산출(봉곡도서관)_공종별수량산출(경주축구공원-광장)" xfId="4828" xr:uid="{00000000-0005-0000-0000-00002A110000}"/>
    <cellStyle name="_토공_자재집계표_공종별수량산출(봉곡도서관)_공종별수량산출(형곡롤러블레이드장)200602" xfId="4829" xr:uid="{00000000-0005-0000-0000-00002B110000}"/>
    <cellStyle name="_토공_자재집계표_공종별수량산출(봉곡도서관)_대수촌-공종별수량산출(신라왕경숲)" xfId="4830" xr:uid="{00000000-0005-0000-0000-00002C110000}"/>
    <cellStyle name="_토공_자재집계표_공종별수량산출(봉곡도서관)-2차분" xfId="4831" xr:uid="{00000000-0005-0000-0000-00002D110000}"/>
    <cellStyle name="_토공_자재집계표_공종별수량산출(봉곡도서관)-2차분_공종별수량산출(경주축구공원-광장)" xfId="4832" xr:uid="{00000000-0005-0000-0000-00002E110000}"/>
    <cellStyle name="_토공_자재집계표_공종별수량산출(봉곡도서관)-2차분_공종별수량산출(형곡롤러블레이드장)200602" xfId="4833" xr:uid="{00000000-0005-0000-0000-00002F110000}"/>
    <cellStyle name="_토공_자재집계표_공종별수량산출(봉곡도서관)-2차분_대수촌-공종별수량산출(신라왕경숲)" xfId="4834" xr:uid="{00000000-0005-0000-0000-000030110000}"/>
    <cellStyle name="_토공_자재집계표_공종별수량산출(봉곡도서관)-총괄" xfId="4835" xr:uid="{00000000-0005-0000-0000-000031110000}"/>
    <cellStyle name="_토공_자재집계표_공종별수량산출(봉곡도서관)-총괄_공종별수량산출(경주축구공원-광장)" xfId="4836" xr:uid="{00000000-0005-0000-0000-000032110000}"/>
    <cellStyle name="_토공_자재집계표_공종별수량산출(봉곡도서관)-총괄_공종별수량산출(형곡롤러블레이드장)200602" xfId="4837" xr:uid="{00000000-0005-0000-0000-000033110000}"/>
    <cellStyle name="_토공_자재집계표_공종별수량산출(봉곡도서관)-총괄_대수촌-공종별수량산출(신라왕경숲)" xfId="4838" xr:uid="{00000000-0005-0000-0000-000034110000}"/>
    <cellStyle name="_토공_자재집계표_공종별수량산출(사동게이트볼장)" xfId="4839" xr:uid="{00000000-0005-0000-0000-000035110000}"/>
    <cellStyle name="_토공_자재집계표_공종별수량산출(사동게이트볼장)_공종별수량산출(경주축구공원-광장)" xfId="4840" xr:uid="{00000000-0005-0000-0000-000036110000}"/>
    <cellStyle name="_토공_자재집계표_공종별수량산출(사동게이트볼장)_대수촌-공종별수량산출(신라왕경숲)" xfId="4841" xr:uid="{00000000-0005-0000-0000-000037110000}"/>
    <cellStyle name="_토공_자재집계표_공종별수량산출(신평1)" xfId="4842" xr:uid="{00000000-0005-0000-0000-000038110000}"/>
    <cellStyle name="_토공_자재집계표_공종별수량산출(신평1)_공종별수량산출(경주축구공원-광장)" xfId="4843" xr:uid="{00000000-0005-0000-0000-000039110000}"/>
    <cellStyle name="_토공_자재집계표_공종별수량산출(신평1)_공종별수량산출(상모제8어린이)" xfId="4844" xr:uid="{00000000-0005-0000-0000-00003A110000}"/>
    <cellStyle name="_토공_자재집계표_공종별수량산출(신평1)_공종별수량산출(상모제8어린이)_공종별수량산출(경주축구공원-광장)" xfId="4845" xr:uid="{00000000-0005-0000-0000-00003B110000}"/>
    <cellStyle name="_토공_자재집계표_공종별수량산출(신평1)_공종별수량산출(상모제8어린이)_공종별수량산출(형곡롤러블레이드장)200602" xfId="4846" xr:uid="{00000000-0005-0000-0000-00003C110000}"/>
    <cellStyle name="_토공_자재집계표_공종별수량산출(신평1)_공종별수량산출(상모제8어린이)_대수촌-공종별수량산출(신라왕경숲)" xfId="4847" xr:uid="{00000000-0005-0000-0000-00003D110000}"/>
    <cellStyle name="_토공_자재집계표_공종별수량산출(신평1)_공종별수량산출(형곡롤러블레이드장)200602" xfId="4848" xr:uid="{00000000-0005-0000-0000-00003E110000}"/>
    <cellStyle name="_토공_자재집계표_공종별수량산출(신평1)_대수촌-공종별수량산출(신라왕경숲)" xfId="4849" xr:uid="{00000000-0005-0000-0000-00003F110000}"/>
    <cellStyle name="_토공_자재집계표_공종별수량산출(신평1)_토공집계표" xfId="4850" xr:uid="{00000000-0005-0000-0000-000040110000}"/>
    <cellStyle name="_토공_자재집계표_공종별수량산출(신평1)_토공집계표_공종별수량산출(경주축구공원-광장)" xfId="4851" xr:uid="{00000000-0005-0000-0000-000041110000}"/>
    <cellStyle name="_토공_자재집계표_공종별수량산출(신평1)_토공집계표_공종별수량산출(형곡롤러블레이드장)200602" xfId="4852" xr:uid="{00000000-0005-0000-0000-000042110000}"/>
    <cellStyle name="_토공_자재집계표_공종별수량산출(신평1)_토공집계표_대수촌-공종별수량산출(신라왕경숲)" xfId="4853" xr:uid="{00000000-0005-0000-0000-000043110000}"/>
    <cellStyle name="_토공_자재집계표_공종별수량산출(신평1동주민쉼터)" xfId="4854" xr:uid="{00000000-0005-0000-0000-000044110000}"/>
    <cellStyle name="_토공_자재집계표_공종별수량산출(신평1동주민쉼터)_공종별수량산출(경주축구공원-광장)" xfId="4855" xr:uid="{00000000-0005-0000-0000-000045110000}"/>
    <cellStyle name="_토공_자재집계표_공종별수량산출(신평1동주민쉼터)_공종별수량산출(형곡롤러블레이드장)200602" xfId="4856" xr:uid="{00000000-0005-0000-0000-000046110000}"/>
    <cellStyle name="_토공_자재집계표_공종별수량산출(신평1동주민쉼터)_대수촌-공종별수량산출(신라왕경숲)" xfId="4857" xr:uid="{00000000-0005-0000-0000-000047110000}"/>
    <cellStyle name="_토공_자재집계표_공종별수량산출(어린이공원 리모델링공사)-수정" xfId="4858" xr:uid="{00000000-0005-0000-0000-000048110000}"/>
    <cellStyle name="_토공_자재집계표_공종별수량산출(어린이공원 리모델링공사)-수정_공종별수량산출(경주축구공원-광장)" xfId="4859" xr:uid="{00000000-0005-0000-0000-000049110000}"/>
    <cellStyle name="_토공_자재집계표_공종별수량산출(어린이공원 리모델링공사)-수정_대수촌-공종별수량산출(신라왕경숲)" xfId="4860" xr:uid="{00000000-0005-0000-0000-00004A110000}"/>
    <cellStyle name="_토공_자재집계표_공종별수량산출(오태)" xfId="4861" xr:uid="{00000000-0005-0000-0000-00004B110000}"/>
    <cellStyle name="_토공_자재집계표_공종별수량산출(오태).xls" xfId="4862" xr:uid="{00000000-0005-0000-0000-00004C110000}"/>
    <cellStyle name="_토공_자재집계표_공종별수량산출(오태).xls_공종별수량산출(경주축구공원-광장)" xfId="4863" xr:uid="{00000000-0005-0000-0000-00004D110000}"/>
    <cellStyle name="_토공_자재집계표_공종별수량산출(오태).xls_공종별수량산출(상모제8어린이)" xfId="4864" xr:uid="{00000000-0005-0000-0000-00004E110000}"/>
    <cellStyle name="_토공_자재집계표_공종별수량산출(오태).xls_공종별수량산출(상모제8어린이)_공종별수량산출(경주축구공원-광장)" xfId="4865" xr:uid="{00000000-0005-0000-0000-00004F110000}"/>
    <cellStyle name="_토공_자재집계표_공종별수량산출(오태).xls_공종별수량산출(상모제8어린이)_공종별수량산출(형곡롤러블레이드장)200602" xfId="4866" xr:uid="{00000000-0005-0000-0000-000050110000}"/>
    <cellStyle name="_토공_자재집계표_공종별수량산출(오태).xls_공종별수량산출(상모제8어린이)_대수촌-공종별수량산출(신라왕경숲)" xfId="4867" xr:uid="{00000000-0005-0000-0000-000051110000}"/>
    <cellStyle name="_토공_자재집계표_공종별수량산출(오태).xls_공종별수량산출(형곡롤러블레이드장)200602" xfId="4868" xr:uid="{00000000-0005-0000-0000-000052110000}"/>
    <cellStyle name="_토공_자재집계표_공종별수량산출(오태).xls_대수촌-공종별수량산출(신라왕경숲)" xfId="4869" xr:uid="{00000000-0005-0000-0000-000053110000}"/>
    <cellStyle name="_토공_자재집계표_공종별수량산출(오태).xls_토공집계표" xfId="4870" xr:uid="{00000000-0005-0000-0000-000054110000}"/>
    <cellStyle name="_토공_자재집계표_공종별수량산출(오태).xls_토공집계표_공종별수량산출(경주축구공원-광장)" xfId="4871" xr:uid="{00000000-0005-0000-0000-000055110000}"/>
    <cellStyle name="_토공_자재집계표_공종별수량산출(오태).xls_토공집계표_공종별수량산출(형곡롤러블레이드장)200602" xfId="4872" xr:uid="{00000000-0005-0000-0000-000056110000}"/>
    <cellStyle name="_토공_자재집계표_공종별수량산출(오태).xls_토공집계표_대수촌-공종별수량산출(신라왕경숲)" xfId="4873" xr:uid="{00000000-0005-0000-0000-000057110000}"/>
    <cellStyle name="_토공_자재집계표_공종별수량산출(오태)_공종별수량산출(경주축구공원-광장)" xfId="4874" xr:uid="{00000000-0005-0000-0000-000058110000}"/>
    <cellStyle name="_토공_자재집계표_공종별수량산출(오태)_공종별수량산출(상모제8어린이)" xfId="4875" xr:uid="{00000000-0005-0000-0000-000059110000}"/>
    <cellStyle name="_토공_자재집계표_공종별수량산출(오태)_공종별수량산출(상모제8어린이)_공종별수량산출(경주축구공원-광장)" xfId="4876" xr:uid="{00000000-0005-0000-0000-00005A110000}"/>
    <cellStyle name="_토공_자재집계표_공종별수량산출(오태)_공종별수량산출(상모제8어린이)_공종별수량산출(형곡롤러블레이드장)200602" xfId="4877" xr:uid="{00000000-0005-0000-0000-00005B110000}"/>
    <cellStyle name="_토공_자재집계표_공종별수량산출(오태)_공종별수량산출(상모제8어린이)_대수촌-공종별수량산출(신라왕경숲)" xfId="4878" xr:uid="{00000000-0005-0000-0000-00005C110000}"/>
    <cellStyle name="_토공_자재집계표_공종별수량산출(오태)_공종별수량산출(형곡롤러블레이드장)200602" xfId="4879" xr:uid="{00000000-0005-0000-0000-00005D110000}"/>
    <cellStyle name="_토공_자재집계표_공종별수량산출(오태)_대수촌-공종별수량산출(신라왕경숲)" xfId="4880" xr:uid="{00000000-0005-0000-0000-00005E110000}"/>
    <cellStyle name="_토공_자재집계표_공종별수량산출(오태)_토공집계표" xfId="4881" xr:uid="{00000000-0005-0000-0000-00005F110000}"/>
    <cellStyle name="_토공_자재집계표_공종별수량산출(오태)_토공집계표_공종별수량산출(경주축구공원-광장)" xfId="4882" xr:uid="{00000000-0005-0000-0000-000060110000}"/>
    <cellStyle name="_토공_자재집계표_공종별수량산출(오태)_토공집계표_공종별수량산출(형곡롤러블레이드장)200602" xfId="4883" xr:uid="{00000000-0005-0000-0000-000061110000}"/>
    <cellStyle name="_토공_자재집계표_공종별수량산출(오태)_토공집계표_대수촌-공종별수량산출(신라왕경숲)" xfId="4884" xr:uid="{00000000-0005-0000-0000-000062110000}"/>
    <cellStyle name="_토공_자재집계표_공종별수량산출(오태제1어린이)" xfId="4885" xr:uid="{00000000-0005-0000-0000-000063110000}"/>
    <cellStyle name="_토공_자재집계표_공종별수량산출(오태제1어린이)_공종별수량산출(경주축구공원-광장)" xfId="4886" xr:uid="{00000000-0005-0000-0000-000064110000}"/>
    <cellStyle name="_토공_자재집계표_공종별수량산출(오태제1어린이)_대수촌-공종별수량산출(신라왕경숲)" xfId="4887" xr:uid="{00000000-0005-0000-0000-000065110000}"/>
    <cellStyle name="_토공_자재집계표_공종별수량산출(왕산기념공원)-총괄분" xfId="4888" xr:uid="{00000000-0005-0000-0000-000066110000}"/>
    <cellStyle name="_토공_자재집계표_공종별수량산출(왕산기념공원)-총괄분_공종별수량산출(경주축구공원-광장)" xfId="4889" xr:uid="{00000000-0005-0000-0000-000067110000}"/>
    <cellStyle name="_토공_자재집계표_공종별수량산출(왕산기념공원)-총괄분_공종별수량산출(형곡롤러블레이드장)200602" xfId="4890" xr:uid="{00000000-0005-0000-0000-000068110000}"/>
    <cellStyle name="_토공_자재집계표_공종별수량산출(왕산기념공원)-총괄분_대수촌-공종별수량산출(신라왕경숲)" xfId="4891" xr:uid="{00000000-0005-0000-0000-000069110000}"/>
    <cellStyle name="_토공_자재집계표_공종별수량산출(형곡롤러블레이드장)" xfId="4892" xr:uid="{00000000-0005-0000-0000-00006A110000}"/>
    <cellStyle name="_토공_자재집계표_공종별수량산출(형곡롤러블레이드장)-수정" xfId="4893" xr:uid="{00000000-0005-0000-0000-00006B110000}"/>
    <cellStyle name="_토공_자재집계표_공종별수량산출(확장공사)" xfId="4894" xr:uid="{00000000-0005-0000-0000-00006C110000}"/>
    <cellStyle name="_토공_자재집계표_공종별수량산출(확장공사)_공종별수량산출(경주축구공원-광장)" xfId="4895" xr:uid="{00000000-0005-0000-0000-00006D110000}"/>
    <cellStyle name="_토공_자재집계표_공종별수량산출(확장공사)_공종별수량산출(상모제8어린이)" xfId="4896" xr:uid="{00000000-0005-0000-0000-00006E110000}"/>
    <cellStyle name="_토공_자재집계표_공종별수량산출(확장공사)_공종별수량산출(상모제8어린이)_공종별수량산출(경주축구공원-광장)" xfId="4897" xr:uid="{00000000-0005-0000-0000-00006F110000}"/>
    <cellStyle name="_토공_자재집계표_공종별수량산출(확장공사)_공종별수량산출(상모제8어린이)_공종별수량산출(형곡롤러블레이드장)200602" xfId="4898" xr:uid="{00000000-0005-0000-0000-000070110000}"/>
    <cellStyle name="_토공_자재집계표_공종별수량산출(확장공사)_공종별수량산출(상모제8어린이)_대수촌-공종별수량산출(신라왕경숲)" xfId="4899" xr:uid="{00000000-0005-0000-0000-000071110000}"/>
    <cellStyle name="_토공_자재집계표_공종별수량산출(확장공사)_공종별수량산출(형곡롤러블레이드장)200602" xfId="4900" xr:uid="{00000000-0005-0000-0000-000072110000}"/>
    <cellStyle name="_토공_자재집계표_공종별수량산출(확장공사)_대수촌-공종별수량산출(신라왕경숲)" xfId="4901" xr:uid="{00000000-0005-0000-0000-000073110000}"/>
    <cellStyle name="_토공_자재집계표_공종별수량산출(확장공사)_토공집계표" xfId="4902" xr:uid="{00000000-0005-0000-0000-000074110000}"/>
    <cellStyle name="_토공_자재집계표_공종별수량산출(확장공사)_토공집계표_공종별수량산출(경주축구공원-광장)" xfId="4903" xr:uid="{00000000-0005-0000-0000-000075110000}"/>
    <cellStyle name="_토공_자재집계표_공종별수량산출(확장공사)_토공집계표_공종별수량산출(형곡롤러블레이드장)200602" xfId="4904" xr:uid="{00000000-0005-0000-0000-000076110000}"/>
    <cellStyle name="_토공_자재집계표_공종별수량산출(확장공사)_토공집계표_대수촌-공종별수량산출(신라왕경숲)" xfId="4905" xr:uid="{00000000-0005-0000-0000-000077110000}"/>
    <cellStyle name="_토공_자재집계표_공종별수량산출(확장공사x).xls" xfId="4906" xr:uid="{00000000-0005-0000-0000-000078110000}"/>
    <cellStyle name="_토공_자재집계표_공종별수량산출(확장공사x).xls_공종별수량산출(경주축구공원-광장)" xfId="4907" xr:uid="{00000000-0005-0000-0000-000079110000}"/>
    <cellStyle name="_토공_자재집계표_공종별수량산출(확장공사x).xls_공종별수량산출(상모제8어린이)" xfId="4908" xr:uid="{00000000-0005-0000-0000-00007A110000}"/>
    <cellStyle name="_토공_자재집계표_공종별수량산출(확장공사x).xls_공종별수량산출(상모제8어린이)_공종별수량산출(경주축구공원-광장)" xfId="4909" xr:uid="{00000000-0005-0000-0000-00007B110000}"/>
    <cellStyle name="_토공_자재집계표_공종별수량산출(확장공사x).xls_공종별수량산출(상모제8어린이)_공종별수량산출(형곡롤러블레이드장)200602" xfId="4910" xr:uid="{00000000-0005-0000-0000-00007C110000}"/>
    <cellStyle name="_토공_자재집계표_공종별수량산출(확장공사x).xls_공종별수량산출(상모제8어린이)_대수촌-공종별수량산출(신라왕경숲)" xfId="4911" xr:uid="{00000000-0005-0000-0000-00007D110000}"/>
    <cellStyle name="_토공_자재집계표_공종별수량산출(확장공사x).xls_공종별수량산출(형곡롤러블레이드장)200602" xfId="4912" xr:uid="{00000000-0005-0000-0000-00007E110000}"/>
    <cellStyle name="_토공_자재집계표_공종별수량산출(확장공사x).xls_대수촌-공종별수량산출(신라왕경숲)" xfId="4913" xr:uid="{00000000-0005-0000-0000-00007F110000}"/>
    <cellStyle name="_토공_자재집계표_공종별수량산출(확장공사x).xls_토공집계표" xfId="4914" xr:uid="{00000000-0005-0000-0000-000080110000}"/>
    <cellStyle name="_토공_자재집계표_공종별수량산출(확장공사x).xls_토공집계표_공종별수량산출(경주축구공원-광장)" xfId="4915" xr:uid="{00000000-0005-0000-0000-000081110000}"/>
    <cellStyle name="_토공_자재집계표_공종별수량산출(확장공사x).xls_토공집계표_공종별수량산출(형곡롤러블레이드장)200602" xfId="4916" xr:uid="{00000000-0005-0000-0000-000082110000}"/>
    <cellStyle name="_토공_자재집계표_공종별수량산출(확장공사x).xls_토공집계표_대수촌-공종별수량산출(신라왕경숲)" xfId="4917" xr:uid="{00000000-0005-0000-0000-000083110000}"/>
    <cellStyle name="_토공_자재집계표_공종별수량산출(황금수도시설주변)-2차분" xfId="4918" xr:uid="{00000000-0005-0000-0000-000084110000}"/>
    <cellStyle name="_토공_자재집계표_공종별수량산출(황금수도시설주변)-2차분_공종별수량산출(경주축구공원-광장)" xfId="4919" xr:uid="{00000000-0005-0000-0000-000085110000}"/>
    <cellStyle name="_토공_자재집계표_공종별수량산출(황금수도시설주변)-2차분_공종별수량산출(형곡롤러블레이드장)200602" xfId="4920" xr:uid="{00000000-0005-0000-0000-000086110000}"/>
    <cellStyle name="_토공_자재집계표_공종별수량산출(황금수도시설주변)-2차분_대수촌-공종별수량산출(신라왕경숲)" xfId="4921" xr:uid="{00000000-0005-0000-0000-000087110000}"/>
    <cellStyle name="_토공_자재집계표_공종별수량산출(황금수도시설주변)-총괄분" xfId="4922" xr:uid="{00000000-0005-0000-0000-000088110000}"/>
    <cellStyle name="_토공_자재집계표_공종별수량산출(황금수도시설주변)-총괄분_공종별수량산출(경주축구공원-광장)" xfId="4923" xr:uid="{00000000-0005-0000-0000-000089110000}"/>
    <cellStyle name="_토공_자재집계표_공종별수량산출(황금수도시설주변)-총괄분_공종별수량산출(형곡롤러블레이드장)200602" xfId="4924" xr:uid="{00000000-0005-0000-0000-00008A110000}"/>
    <cellStyle name="_토공_자재집계표_공종별수량산출(황금수도시설주변)-총괄분_대수촌-공종별수량산출(신라왕경숲)" xfId="4925" xr:uid="{00000000-0005-0000-0000-00008B110000}"/>
    <cellStyle name="_토공_자재집계표_공종별수량산출_공종별수량산출(경주축구공원-광장)" xfId="4926" xr:uid="{00000000-0005-0000-0000-00008C110000}"/>
    <cellStyle name="_토공_자재집계표_공종별수량산출_공종별수량산출(상모제8어린이)" xfId="4927" xr:uid="{00000000-0005-0000-0000-00008D110000}"/>
    <cellStyle name="_토공_자재집계표_공종별수량산출_공종별수량산출(상모제8어린이)_공종별수량산출(경주축구공원-광장)" xfId="4928" xr:uid="{00000000-0005-0000-0000-00008E110000}"/>
    <cellStyle name="_토공_자재집계표_공종별수량산출_공종별수량산출(상모제8어린이)_공종별수량산출(형곡롤러블레이드장)200602" xfId="4929" xr:uid="{00000000-0005-0000-0000-00008F110000}"/>
    <cellStyle name="_토공_자재집계표_공종별수량산출_공종별수량산출(상모제8어린이)_대수촌-공종별수량산출(신라왕경숲)" xfId="4930" xr:uid="{00000000-0005-0000-0000-000090110000}"/>
    <cellStyle name="_토공_자재집계표_공종별수량산출_공종별수량산출(형곡롤러블레이드장)200602" xfId="4931" xr:uid="{00000000-0005-0000-0000-000091110000}"/>
    <cellStyle name="_토공_자재집계표_공종별수량산출_대수촌-공종별수량산출(신라왕경숲)" xfId="4932" xr:uid="{00000000-0005-0000-0000-000092110000}"/>
    <cellStyle name="_토공_자재집계표_공종별수량산출_토공집계표" xfId="4933" xr:uid="{00000000-0005-0000-0000-000093110000}"/>
    <cellStyle name="_토공_자재집계표_공종별수량산출_토공집계표_공종별수량산출(경주축구공원-광장)" xfId="4934" xr:uid="{00000000-0005-0000-0000-000094110000}"/>
    <cellStyle name="_토공_자재집계표_공종별수량산출_토공집계표_공종별수량산출(형곡롤러블레이드장)200602" xfId="4935" xr:uid="{00000000-0005-0000-0000-000095110000}"/>
    <cellStyle name="_토공_자재집계표_공종별수량산출_토공집계표_대수촌-공종별수량산출(신라왕경숲)" xfId="4936" xr:uid="{00000000-0005-0000-0000-000096110000}"/>
    <cellStyle name="_토공_자재집계표_수량산출및자재집계" xfId="4937" xr:uid="{00000000-0005-0000-0000-000097110000}"/>
    <cellStyle name="_토공_자재집계표_수량산출및자재집계_공종별수량산출(경주축구공원-광장)" xfId="4938" xr:uid="{00000000-0005-0000-0000-000098110000}"/>
    <cellStyle name="_토공_자재집계표_수량산출및자재집계_공종별수량산출(상모제8어린이)" xfId="4939" xr:uid="{00000000-0005-0000-0000-000099110000}"/>
    <cellStyle name="_토공_자재집계표_수량산출및자재집계_공종별수량산출(상모제8어린이)_공종별수량산출(경주축구공원-광장)" xfId="4940" xr:uid="{00000000-0005-0000-0000-00009A110000}"/>
    <cellStyle name="_토공_자재집계표_수량산출및자재집계_공종별수량산출(상모제8어린이)_공종별수량산출(형곡롤러블레이드장)200602" xfId="4941" xr:uid="{00000000-0005-0000-0000-00009B110000}"/>
    <cellStyle name="_토공_자재집계표_수량산출및자재집계_공종별수량산출(상모제8어린이)_대수촌-공종별수량산출(신라왕경숲)" xfId="4942" xr:uid="{00000000-0005-0000-0000-00009C110000}"/>
    <cellStyle name="_토공_자재집계표_수량산출및자재집계_공종별수량산출(형곡롤러블레이드장)200602" xfId="4943" xr:uid="{00000000-0005-0000-0000-00009D110000}"/>
    <cellStyle name="_토공_자재집계표_수량산출및자재집계_대수촌-공종별수량산출(신라왕경숲)" xfId="4944" xr:uid="{00000000-0005-0000-0000-00009E110000}"/>
    <cellStyle name="_토공_자재집계표_수량산출및자재집계_토공집계표" xfId="4945" xr:uid="{00000000-0005-0000-0000-00009F110000}"/>
    <cellStyle name="_토공_자재집계표_수량산출및자재집계_토공집계표_공종별수량산출(경주축구공원-광장)" xfId="4946" xr:uid="{00000000-0005-0000-0000-0000A0110000}"/>
    <cellStyle name="_토공_자재집계표_수량산출및자재집계_토공집계표_공종별수량산출(형곡롤러블레이드장)200602" xfId="4947" xr:uid="{00000000-0005-0000-0000-0000A1110000}"/>
    <cellStyle name="_토공_자재집계표_수량산출및자재집계_토공집계표_대수촌-공종별수량산출(신라왕경숲)" xfId="4948" xr:uid="{00000000-0005-0000-0000-0000A2110000}"/>
    <cellStyle name="_토공_자재집계표_자재집계표" xfId="4949" xr:uid="{00000000-0005-0000-0000-0000A3110000}"/>
    <cellStyle name="_토공_자재집계표_자재집계표(아사어린이공원)" xfId="4950" xr:uid="{00000000-0005-0000-0000-0000A4110000}"/>
    <cellStyle name="_토공_자재집계표_자재집계표(아사어린이공원)_공종별수량산출(경주축구공원-광장)" xfId="4951" xr:uid="{00000000-0005-0000-0000-0000A5110000}"/>
    <cellStyle name="_토공_자재집계표_자재집계표(아사어린이공원)_공종별수량산출(상모제8어린이)" xfId="4952" xr:uid="{00000000-0005-0000-0000-0000A6110000}"/>
    <cellStyle name="_토공_자재집계표_자재집계표(아사어린이공원)_공종별수량산출(상모제8어린이)_공종별수량산출(경주축구공원-광장)" xfId="4953" xr:uid="{00000000-0005-0000-0000-0000A7110000}"/>
    <cellStyle name="_토공_자재집계표_자재집계표(아사어린이공원)_공종별수량산출(상모제8어린이)_공종별수량산출(형곡롤러블레이드장)200602" xfId="4954" xr:uid="{00000000-0005-0000-0000-0000A8110000}"/>
    <cellStyle name="_토공_자재집계표_자재집계표(아사어린이공원)_공종별수량산출(상모제8어린이)_대수촌-공종별수량산출(신라왕경숲)" xfId="4955" xr:uid="{00000000-0005-0000-0000-0000A9110000}"/>
    <cellStyle name="_토공_자재집계표_자재집계표(아사어린이공원)_공종별수량산출(형곡롤러블레이드장)200602" xfId="4956" xr:uid="{00000000-0005-0000-0000-0000AA110000}"/>
    <cellStyle name="_토공_자재집계표_자재집계표(아사어린이공원)_대수촌-공종별수량산출(신라왕경숲)" xfId="4957" xr:uid="{00000000-0005-0000-0000-0000AB110000}"/>
    <cellStyle name="_토공_자재집계표_자재집계표(아사어린이공원)_토공집계표" xfId="4958" xr:uid="{00000000-0005-0000-0000-0000AC110000}"/>
    <cellStyle name="_토공_자재집계표_자재집계표(아사어린이공원)_토공집계표_공종별수량산출(경주축구공원-광장)" xfId="4959" xr:uid="{00000000-0005-0000-0000-0000AD110000}"/>
    <cellStyle name="_토공_자재집계표_자재집계표(아사어린이공원)_토공집계표_공종별수량산출(형곡롤러블레이드장)200602" xfId="4960" xr:uid="{00000000-0005-0000-0000-0000AE110000}"/>
    <cellStyle name="_토공_자재집계표_자재집계표(아사어린이공원)_토공집계표_대수촌-공종별수량산출(신라왕경숲)" xfId="4961" xr:uid="{00000000-0005-0000-0000-0000AF110000}"/>
    <cellStyle name="_토공_자재집계표_자재집계표_공종별수량산출(경주축구공원-광장)" xfId="4962" xr:uid="{00000000-0005-0000-0000-0000B0110000}"/>
    <cellStyle name="_토공_자재집계표_자재집계표_공종별수량산출(상모제8어린이)" xfId="4963" xr:uid="{00000000-0005-0000-0000-0000B1110000}"/>
    <cellStyle name="_토공_자재집계표_자재집계표_공종별수량산출(상모제8어린이)_공종별수량산출(경주축구공원-광장)" xfId="4964" xr:uid="{00000000-0005-0000-0000-0000B2110000}"/>
    <cellStyle name="_토공_자재집계표_자재집계표_공종별수량산출(상모제8어린이)_공종별수량산출(형곡롤러블레이드장)200602" xfId="4965" xr:uid="{00000000-0005-0000-0000-0000B3110000}"/>
    <cellStyle name="_토공_자재집계표_자재집계표_공종별수량산출(상모제8어린이)_대수촌-공종별수량산출(신라왕경숲)" xfId="4966" xr:uid="{00000000-0005-0000-0000-0000B4110000}"/>
    <cellStyle name="_토공_자재집계표_자재집계표_공종별수량산출(형곡롤러블레이드장)200602" xfId="4967" xr:uid="{00000000-0005-0000-0000-0000B5110000}"/>
    <cellStyle name="_토공_자재집계표_자재집계표_대수촌-공종별수량산출(신라왕경숲)" xfId="4968" xr:uid="{00000000-0005-0000-0000-0000B6110000}"/>
    <cellStyle name="_토공_자재집계표_자재집계표_토공집계표" xfId="4969" xr:uid="{00000000-0005-0000-0000-0000B7110000}"/>
    <cellStyle name="_토공_자재집계표_자재집계표_토공집계표_공종별수량산출(경주축구공원-광장)" xfId="4970" xr:uid="{00000000-0005-0000-0000-0000B8110000}"/>
    <cellStyle name="_토공_자재집계표_자재집계표_토공집계표_공종별수량산출(형곡롤러블레이드장)200602" xfId="4971" xr:uid="{00000000-0005-0000-0000-0000B9110000}"/>
    <cellStyle name="_토공_자재집계표_자재집계표_토공집계표_대수촌-공종별수량산출(신라왕경숲)" xfId="4972" xr:uid="{00000000-0005-0000-0000-0000BA110000}"/>
    <cellStyle name="_토공_토공집계표" xfId="4973" xr:uid="{00000000-0005-0000-0000-0000BB110000}"/>
    <cellStyle name="_토공_토공집계표_공종별수량산출(경주축구공원-광장)" xfId="4974" xr:uid="{00000000-0005-0000-0000-0000BC110000}"/>
    <cellStyle name="_토공_토공집계표_공종별수량산출(형곡롤러블레이드장)200602" xfId="4975" xr:uid="{00000000-0005-0000-0000-0000BD110000}"/>
    <cellStyle name="_토공_토공집계표_대수촌-공종별수량산출(신라왕경숲)" xfId="4976" xr:uid="{00000000-0005-0000-0000-0000BE110000}"/>
    <cellStyle name="_토공집계표" xfId="4977" xr:uid="{00000000-0005-0000-0000-0000BF110000}"/>
    <cellStyle name="_토공집계표_공종별수량산출(경주축구공원-광장)" xfId="4978" xr:uid="{00000000-0005-0000-0000-0000C0110000}"/>
    <cellStyle name="_토공집계표_공종별수량산출(형곡롤러블레이드장)200602" xfId="4979" xr:uid="{00000000-0005-0000-0000-0000C1110000}"/>
    <cellStyle name="_토공집계표_대수촌-공종별수량산출(신라왕경숲)" xfId="4980" xr:uid="{00000000-0005-0000-0000-0000C2110000}"/>
    <cellStyle name="_토목&amp;조경내역서" xfId="1848" xr:uid="{00000000-0005-0000-0000-0000C3110000}"/>
    <cellStyle name="_토목수량산출서-0204" xfId="4981" xr:uid="{00000000-0005-0000-0000-0000C4110000}"/>
    <cellStyle name="_토질부문설계변경내역서" xfId="4982" xr:uid="{00000000-0005-0000-0000-0000C5110000}"/>
    <cellStyle name="_토질조사내역서(부안)" xfId="4983" xr:uid="{00000000-0005-0000-0000-0000C6110000}"/>
    <cellStyle name="_통신공사원가, 단가대비" xfId="5652" xr:uid="{00000000-0005-0000-0000-0000C7110000}"/>
    <cellStyle name="_통신내역서" xfId="4984" xr:uid="{00000000-0005-0000-0000-0000C8110000}"/>
    <cellStyle name="_통영일원 지장물조사 용역" xfId="4985" xr:uid="{00000000-0005-0000-0000-0000C9110000}"/>
    <cellStyle name="_통합방범" xfId="4986" xr:uid="{00000000-0005-0000-0000-0000CA110000}"/>
    <cellStyle name="_포스장비" xfId="4987" xr:uid="{00000000-0005-0000-0000-0000CB110000}"/>
    <cellStyle name="_포항예술고등학교 생활관 증축공사(내역서)" xfId="1849" xr:uid="{00000000-0005-0000-0000-0000CC110000}"/>
    <cellStyle name="_표본설계" xfId="4988" xr:uid="{00000000-0005-0000-0000-0000CD110000}"/>
    <cellStyle name="_표본설계서" xfId="4989" xr:uid="{00000000-0005-0000-0000-0000CE110000}"/>
    <cellStyle name="_표시핀설치(ok)" xfId="4990" xr:uid="{00000000-0005-0000-0000-0000CF110000}"/>
    <cellStyle name="_풍기인삼랜드설계내역서(최종)" xfId="4991" xr:uid="{00000000-0005-0000-0000-0000D0110000}"/>
    <cellStyle name="_한국양계농협영천계란유통센터-부하및장비용량계산서" xfId="1850" xr:uid="{00000000-0005-0000-0000-0000D1110000}"/>
    <cellStyle name="_항공사진촬영,DB구축,수치표고자료구축,영상지도제작" xfId="4992" xr:uid="{00000000-0005-0000-0000-0000D2110000}"/>
    <cellStyle name="_항만해운청전기산출근거" xfId="4993" xr:uid="{00000000-0005-0000-0000-0000D3110000}"/>
    <cellStyle name="_항측내역(5.15최종)" xfId="4994" xr:uid="{00000000-0005-0000-0000-0000D4110000}"/>
    <cellStyle name="_항측표본설계서" xfId="4995" xr:uid="{00000000-0005-0000-0000-0000D5110000}"/>
    <cellStyle name="_화동초-전기" xfId="5653" xr:uid="{00000000-0005-0000-0000-0000D6110000}"/>
    <cellStyle name="_횡배수관" xfId="4996" xr:uid="{00000000-0005-0000-0000-0000D7110000}"/>
    <cellStyle name="_횡배수관_공종별수량산출(경주축구공원-광장)" xfId="4997" xr:uid="{00000000-0005-0000-0000-0000D8110000}"/>
    <cellStyle name="_횡배수관_공종별수량산출(상모제8어린이)" xfId="4998" xr:uid="{00000000-0005-0000-0000-0000D9110000}"/>
    <cellStyle name="_횡배수관_공종별수량산출(상모제8어린이)_공종별수량산출(경주축구공원-광장)" xfId="4999" xr:uid="{00000000-0005-0000-0000-0000DA110000}"/>
    <cellStyle name="_횡배수관_공종별수량산출(상모제8어린이)_공종별수량산출(형곡롤러블레이드장)200602" xfId="5000" xr:uid="{00000000-0005-0000-0000-0000DB110000}"/>
    <cellStyle name="_횡배수관_공종별수량산출(상모제8어린이)_대수촌-공종별수량산출(신라왕경숲)" xfId="5001" xr:uid="{00000000-0005-0000-0000-0000DC110000}"/>
    <cellStyle name="_횡배수관_공종별수량산출(형곡롤러블레이드장)200602" xfId="5002" xr:uid="{00000000-0005-0000-0000-0000DD110000}"/>
    <cellStyle name="_횡배수관_대수촌-공종별수량산출(신라왕경숲)" xfId="5003" xr:uid="{00000000-0005-0000-0000-0000DE110000}"/>
    <cellStyle name="_횡배수관_자재집계표" xfId="5004" xr:uid="{00000000-0005-0000-0000-0000DF110000}"/>
    <cellStyle name="_횡배수관_자재집계표(무릉소공원)" xfId="5005" xr:uid="{00000000-0005-0000-0000-0000E0110000}"/>
    <cellStyle name="_횡배수관_자재집계표(무릉소공원)_공종별수량산출" xfId="5006" xr:uid="{00000000-0005-0000-0000-0000E1110000}"/>
    <cellStyle name="_횡배수관_자재집계표(무릉소공원)_공종별수량산출(게이트볼장주변시민공원)" xfId="5007" xr:uid="{00000000-0005-0000-0000-0000E2110000}"/>
    <cellStyle name="_횡배수관_자재집계표(무릉소공원)_공종별수량산출(게이트볼장주변시민공원)_공종별수량산출(경주축구공원-광장)" xfId="5008" xr:uid="{00000000-0005-0000-0000-0000E3110000}"/>
    <cellStyle name="_횡배수관_자재집계표(무릉소공원)_공종별수량산출(게이트볼장주변시민공원)_대수촌-공종별수량산출(신라왕경숲)" xfId="5009" xr:uid="{00000000-0005-0000-0000-0000E4110000}"/>
    <cellStyle name="_횡배수관_자재집계표(무릉소공원)_공종별수량산출(봉곡도서관)" xfId="5010" xr:uid="{00000000-0005-0000-0000-0000E5110000}"/>
    <cellStyle name="_횡배수관_자재집계표(무릉소공원)_공종별수량산출(봉곡도서관)_공종별수량산출(경주축구공원-광장)" xfId="5011" xr:uid="{00000000-0005-0000-0000-0000E6110000}"/>
    <cellStyle name="_횡배수관_자재집계표(무릉소공원)_공종별수량산출(봉곡도서관)_공종별수량산출(형곡롤러블레이드장)200602" xfId="5012" xr:uid="{00000000-0005-0000-0000-0000E7110000}"/>
    <cellStyle name="_횡배수관_자재집계표(무릉소공원)_공종별수량산출(봉곡도서관)_대수촌-공종별수량산출(신라왕경숲)" xfId="5013" xr:uid="{00000000-0005-0000-0000-0000E8110000}"/>
    <cellStyle name="_횡배수관_자재집계표(무릉소공원)_공종별수량산출(봉곡도서관)-2차분" xfId="5014" xr:uid="{00000000-0005-0000-0000-0000E9110000}"/>
    <cellStyle name="_횡배수관_자재집계표(무릉소공원)_공종별수량산출(봉곡도서관)-2차분_공종별수량산출(경주축구공원-광장)" xfId="5015" xr:uid="{00000000-0005-0000-0000-0000EA110000}"/>
    <cellStyle name="_횡배수관_자재집계표(무릉소공원)_공종별수량산출(봉곡도서관)-2차분_공종별수량산출(형곡롤러블레이드장)200602" xfId="5016" xr:uid="{00000000-0005-0000-0000-0000EB110000}"/>
    <cellStyle name="_횡배수관_자재집계표(무릉소공원)_공종별수량산출(봉곡도서관)-2차분_대수촌-공종별수량산출(신라왕경숲)" xfId="5017" xr:uid="{00000000-0005-0000-0000-0000EC110000}"/>
    <cellStyle name="_횡배수관_자재집계표(무릉소공원)_공종별수량산출(봉곡도서관)-총괄" xfId="5018" xr:uid="{00000000-0005-0000-0000-0000ED110000}"/>
    <cellStyle name="_횡배수관_자재집계표(무릉소공원)_공종별수량산출(봉곡도서관)-총괄_공종별수량산출(경주축구공원-광장)" xfId="5019" xr:uid="{00000000-0005-0000-0000-0000EE110000}"/>
    <cellStyle name="_횡배수관_자재집계표(무릉소공원)_공종별수량산출(봉곡도서관)-총괄_공종별수량산출(형곡롤러블레이드장)200602" xfId="5020" xr:uid="{00000000-0005-0000-0000-0000EF110000}"/>
    <cellStyle name="_횡배수관_자재집계표(무릉소공원)_공종별수량산출(봉곡도서관)-총괄_대수촌-공종별수량산출(신라왕경숲)" xfId="5021" xr:uid="{00000000-0005-0000-0000-0000F0110000}"/>
    <cellStyle name="_횡배수관_자재집계표(무릉소공원)_공종별수량산출(사동게이트볼장)" xfId="5022" xr:uid="{00000000-0005-0000-0000-0000F1110000}"/>
    <cellStyle name="_횡배수관_자재집계표(무릉소공원)_공종별수량산출(사동게이트볼장)_공종별수량산출(경주축구공원-광장)" xfId="5023" xr:uid="{00000000-0005-0000-0000-0000F2110000}"/>
    <cellStyle name="_횡배수관_자재집계표(무릉소공원)_공종별수량산출(사동게이트볼장)_대수촌-공종별수량산출(신라왕경숲)" xfId="5024" xr:uid="{00000000-0005-0000-0000-0000F3110000}"/>
    <cellStyle name="_횡배수관_자재집계표(무릉소공원)_공종별수량산출(신평1)" xfId="5025" xr:uid="{00000000-0005-0000-0000-0000F4110000}"/>
    <cellStyle name="_횡배수관_자재집계표(무릉소공원)_공종별수량산출(신평1)_공종별수량산출(경주축구공원-광장)" xfId="5026" xr:uid="{00000000-0005-0000-0000-0000F5110000}"/>
    <cellStyle name="_횡배수관_자재집계표(무릉소공원)_공종별수량산출(신평1)_공종별수량산출(상모제8어린이)" xfId="5027" xr:uid="{00000000-0005-0000-0000-0000F6110000}"/>
    <cellStyle name="_횡배수관_자재집계표(무릉소공원)_공종별수량산출(신평1)_공종별수량산출(상모제8어린이)_공종별수량산출(경주축구공원-광장)" xfId="5028" xr:uid="{00000000-0005-0000-0000-0000F7110000}"/>
    <cellStyle name="_횡배수관_자재집계표(무릉소공원)_공종별수량산출(신평1)_공종별수량산출(상모제8어린이)_공종별수량산출(형곡롤러블레이드장)200602" xfId="5029" xr:uid="{00000000-0005-0000-0000-0000F8110000}"/>
    <cellStyle name="_횡배수관_자재집계표(무릉소공원)_공종별수량산출(신평1)_공종별수량산출(상모제8어린이)_대수촌-공종별수량산출(신라왕경숲)" xfId="5030" xr:uid="{00000000-0005-0000-0000-0000F9110000}"/>
    <cellStyle name="_횡배수관_자재집계표(무릉소공원)_공종별수량산출(신평1)_공종별수량산출(형곡롤러블레이드장)200602" xfId="5031" xr:uid="{00000000-0005-0000-0000-0000FA110000}"/>
    <cellStyle name="_횡배수관_자재집계표(무릉소공원)_공종별수량산출(신평1)_대수촌-공종별수량산출(신라왕경숲)" xfId="5032" xr:uid="{00000000-0005-0000-0000-0000FB110000}"/>
    <cellStyle name="_횡배수관_자재집계표(무릉소공원)_공종별수량산출(신평1)_토공집계표" xfId="5033" xr:uid="{00000000-0005-0000-0000-0000FC110000}"/>
    <cellStyle name="_횡배수관_자재집계표(무릉소공원)_공종별수량산출(신평1)_토공집계표_공종별수량산출(경주축구공원-광장)" xfId="5034" xr:uid="{00000000-0005-0000-0000-0000FD110000}"/>
    <cellStyle name="_횡배수관_자재집계표(무릉소공원)_공종별수량산출(신평1)_토공집계표_공종별수량산출(형곡롤러블레이드장)200602" xfId="5035" xr:uid="{00000000-0005-0000-0000-0000FE110000}"/>
    <cellStyle name="_횡배수관_자재집계표(무릉소공원)_공종별수량산출(신평1)_토공집계표_대수촌-공종별수량산출(신라왕경숲)" xfId="5036" xr:uid="{00000000-0005-0000-0000-0000FF110000}"/>
    <cellStyle name="_횡배수관_자재집계표(무릉소공원)_공종별수량산출(신평1동주민쉼터)" xfId="5037" xr:uid="{00000000-0005-0000-0000-000000120000}"/>
    <cellStyle name="_횡배수관_자재집계표(무릉소공원)_공종별수량산출(신평1동주민쉼터)_공종별수량산출(경주축구공원-광장)" xfId="5038" xr:uid="{00000000-0005-0000-0000-000001120000}"/>
    <cellStyle name="_횡배수관_자재집계표(무릉소공원)_공종별수량산출(신평1동주민쉼터)_공종별수량산출(형곡롤러블레이드장)200602" xfId="5039" xr:uid="{00000000-0005-0000-0000-000002120000}"/>
    <cellStyle name="_횡배수관_자재집계표(무릉소공원)_공종별수량산출(신평1동주민쉼터)_대수촌-공종별수량산출(신라왕경숲)" xfId="5040" xr:uid="{00000000-0005-0000-0000-000003120000}"/>
    <cellStyle name="_횡배수관_자재집계표(무릉소공원)_공종별수량산출(어린이공원 리모델링공사)-수정" xfId="5041" xr:uid="{00000000-0005-0000-0000-000004120000}"/>
    <cellStyle name="_횡배수관_자재집계표(무릉소공원)_공종별수량산출(어린이공원 리모델링공사)-수정_공종별수량산출(경주축구공원-광장)" xfId="5042" xr:uid="{00000000-0005-0000-0000-000005120000}"/>
    <cellStyle name="_횡배수관_자재집계표(무릉소공원)_공종별수량산출(어린이공원 리모델링공사)-수정_대수촌-공종별수량산출(신라왕경숲)" xfId="5043" xr:uid="{00000000-0005-0000-0000-000006120000}"/>
    <cellStyle name="_횡배수관_자재집계표(무릉소공원)_공종별수량산출(오태)" xfId="5044" xr:uid="{00000000-0005-0000-0000-000007120000}"/>
    <cellStyle name="_횡배수관_자재집계표(무릉소공원)_공종별수량산출(오태).xls" xfId="5045" xr:uid="{00000000-0005-0000-0000-000008120000}"/>
    <cellStyle name="_횡배수관_자재집계표(무릉소공원)_공종별수량산출(오태).xls_공종별수량산출(경주축구공원-광장)" xfId="5046" xr:uid="{00000000-0005-0000-0000-000009120000}"/>
    <cellStyle name="_횡배수관_자재집계표(무릉소공원)_공종별수량산출(오태).xls_공종별수량산출(상모제8어린이)" xfId="5047" xr:uid="{00000000-0005-0000-0000-00000A120000}"/>
    <cellStyle name="_횡배수관_자재집계표(무릉소공원)_공종별수량산출(오태).xls_공종별수량산출(상모제8어린이)_공종별수량산출(경주축구공원-광장)" xfId="5048" xr:uid="{00000000-0005-0000-0000-00000B120000}"/>
    <cellStyle name="_횡배수관_자재집계표(무릉소공원)_공종별수량산출(오태).xls_공종별수량산출(상모제8어린이)_공종별수량산출(형곡롤러블레이드장)200602" xfId="5049" xr:uid="{00000000-0005-0000-0000-00000C120000}"/>
    <cellStyle name="_횡배수관_자재집계표(무릉소공원)_공종별수량산출(오태).xls_공종별수량산출(상모제8어린이)_대수촌-공종별수량산출(신라왕경숲)" xfId="5050" xr:uid="{00000000-0005-0000-0000-00000D120000}"/>
    <cellStyle name="_횡배수관_자재집계표(무릉소공원)_공종별수량산출(오태).xls_공종별수량산출(형곡롤러블레이드장)200602" xfId="5051" xr:uid="{00000000-0005-0000-0000-00000E120000}"/>
    <cellStyle name="_횡배수관_자재집계표(무릉소공원)_공종별수량산출(오태).xls_대수촌-공종별수량산출(신라왕경숲)" xfId="5052" xr:uid="{00000000-0005-0000-0000-00000F120000}"/>
    <cellStyle name="_횡배수관_자재집계표(무릉소공원)_공종별수량산출(오태).xls_토공집계표" xfId="5053" xr:uid="{00000000-0005-0000-0000-000010120000}"/>
    <cellStyle name="_횡배수관_자재집계표(무릉소공원)_공종별수량산출(오태).xls_토공집계표_공종별수량산출(경주축구공원-광장)" xfId="5054" xr:uid="{00000000-0005-0000-0000-000011120000}"/>
    <cellStyle name="_횡배수관_자재집계표(무릉소공원)_공종별수량산출(오태).xls_토공집계표_공종별수량산출(형곡롤러블레이드장)200602" xfId="5055" xr:uid="{00000000-0005-0000-0000-000012120000}"/>
    <cellStyle name="_횡배수관_자재집계표(무릉소공원)_공종별수량산출(오태).xls_토공집계표_대수촌-공종별수량산출(신라왕경숲)" xfId="5056" xr:uid="{00000000-0005-0000-0000-000013120000}"/>
    <cellStyle name="_횡배수관_자재집계표(무릉소공원)_공종별수량산출(오태)_공종별수량산출(경주축구공원-광장)" xfId="5057" xr:uid="{00000000-0005-0000-0000-000014120000}"/>
    <cellStyle name="_횡배수관_자재집계표(무릉소공원)_공종별수량산출(오태)_공종별수량산출(상모제8어린이)" xfId="5058" xr:uid="{00000000-0005-0000-0000-000015120000}"/>
    <cellStyle name="_횡배수관_자재집계표(무릉소공원)_공종별수량산출(오태)_공종별수량산출(상모제8어린이)_공종별수량산출(경주축구공원-광장)" xfId="5059" xr:uid="{00000000-0005-0000-0000-000016120000}"/>
    <cellStyle name="_횡배수관_자재집계표(무릉소공원)_공종별수량산출(오태)_공종별수량산출(상모제8어린이)_공종별수량산출(형곡롤러블레이드장)200602" xfId="5060" xr:uid="{00000000-0005-0000-0000-000017120000}"/>
    <cellStyle name="_횡배수관_자재집계표(무릉소공원)_공종별수량산출(오태)_공종별수량산출(상모제8어린이)_대수촌-공종별수량산출(신라왕경숲)" xfId="5061" xr:uid="{00000000-0005-0000-0000-000018120000}"/>
    <cellStyle name="_횡배수관_자재집계표(무릉소공원)_공종별수량산출(오태)_공종별수량산출(형곡롤러블레이드장)200602" xfId="5062" xr:uid="{00000000-0005-0000-0000-000019120000}"/>
    <cellStyle name="_횡배수관_자재집계표(무릉소공원)_공종별수량산출(오태)_대수촌-공종별수량산출(신라왕경숲)" xfId="5063" xr:uid="{00000000-0005-0000-0000-00001A120000}"/>
    <cellStyle name="_횡배수관_자재집계표(무릉소공원)_공종별수량산출(오태)_토공집계표" xfId="5064" xr:uid="{00000000-0005-0000-0000-00001B120000}"/>
    <cellStyle name="_횡배수관_자재집계표(무릉소공원)_공종별수량산출(오태)_토공집계표_공종별수량산출(경주축구공원-광장)" xfId="5065" xr:uid="{00000000-0005-0000-0000-00001C120000}"/>
    <cellStyle name="_횡배수관_자재집계표(무릉소공원)_공종별수량산출(오태)_토공집계표_공종별수량산출(형곡롤러블레이드장)200602" xfId="5066" xr:uid="{00000000-0005-0000-0000-00001D120000}"/>
    <cellStyle name="_횡배수관_자재집계표(무릉소공원)_공종별수량산출(오태)_토공집계표_대수촌-공종별수량산출(신라왕경숲)" xfId="5067" xr:uid="{00000000-0005-0000-0000-00001E120000}"/>
    <cellStyle name="_횡배수관_자재집계표(무릉소공원)_공종별수량산출(오태제1어린이)" xfId="5068" xr:uid="{00000000-0005-0000-0000-00001F120000}"/>
    <cellStyle name="_횡배수관_자재집계표(무릉소공원)_공종별수량산출(오태제1어린이)_공종별수량산출(경주축구공원-광장)" xfId="5069" xr:uid="{00000000-0005-0000-0000-000020120000}"/>
    <cellStyle name="_횡배수관_자재집계표(무릉소공원)_공종별수량산출(오태제1어린이)_대수촌-공종별수량산출(신라왕경숲)" xfId="5070" xr:uid="{00000000-0005-0000-0000-000021120000}"/>
    <cellStyle name="_횡배수관_자재집계표(무릉소공원)_공종별수량산출(왕산기념공원)-총괄분" xfId="5071" xr:uid="{00000000-0005-0000-0000-000022120000}"/>
    <cellStyle name="_횡배수관_자재집계표(무릉소공원)_공종별수량산출(왕산기념공원)-총괄분_공종별수량산출(경주축구공원-광장)" xfId="5072" xr:uid="{00000000-0005-0000-0000-000023120000}"/>
    <cellStyle name="_횡배수관_자재집계표(무릉소공원)_공종별수량산출(왕산기념공원)-총괄분_공종별수량산출(형곡롤러블레이드장)200602" xfId="5073" xr:uid="{00000000-0005-0000-0000-000024120000}"/>
    <cellStyle name="_횡배수관_자재집계표(무릉소공원)_공종별수량산출(왕산기념공원)-총괄분_대수촌-공종별수량산출(신라왕경숲)" xfId="5074" xr:uid="{00000000-0005-0000-0000-000025120000}"/>
    <cellStyle name="_횡배수관_자재집계표(무릉소공원)_공종별수량산출(형곡롤러블레이드장)" xfId="5075" xr:uid="{00000000-0005-0000-0000-000026120000}"/>
    <cellStyle name="_횡배수관_자재집계표(무릉소공원)_공종별수량산출(형곡롤러블레이드장)-수정" xfId="5076" xr:uid="{00000000-0005-0000-0000-000027120000}"/>
    <cellStyle name="_횡배수관_자재집계표(무릉소공원)_공종별수량산출(확장공사)" xfId="5077" xr:uid="{00000000-0005-0000-0000-000028120000}"/>
    <cellStyle name="_횡배수관_자재집계표(무릉소공원)_공종별수량산출(확장공사)_공종별수량산출(경주축구공원-광장)" xfId="5078" xr:uid="{00000000-0005-0000-0000-000029120000}"/>
    <cellStyle name="_횡배수관_자재집계표(무릉소공원)_공종별수량산출(확장공사)_공종별수량산출(상모제8어린이)" xfId="5079" xr:uid="{00000000-0005-0000-0000-00002A120000}"/>
    <cellStyle name="_횡배수관_자재집계표(무릉소공원)_공종별수량산출(확장공사)_공종별수량산출(상모제8어린이)_공종별수량산출(경주축구공원-광장)" xfId="5080" xr:uid="{00000000-0005-0000-0000-00002B120000}"/>
    <cellStyle name="_횡배수관_자재집계표(무릉소공원)_공종별수량산출(확장공사)_공종별수량산출(상모제8어린이)_공종별수량산출(형곡롤러블레이드장)200602" xfId="5081" xr:uid="{00000000-0005-0000-0000-00002C120000}"/>
    <cellStyle name="_횡배수관_자재집계표(무릉소공원)_공종별수량산출(확장공사)_공종별수량산출(상모제8어린이)_대수촌-공종별수량산출(신라왕경숲)" xfId="5082" xr:uid="{00000000-0005-0000-0000-00002D120000}"/>
    <cellStyle name="_횡배수관_자재집계표(무릉소공원)_공종별수량산출(확장공사)_공종별수량산출(형곡롤러블레이드장)200602" xfId="5083" xr:uid="{00000000-0005-0000-0000-00002E120000}"/>
    <cellStyle name="_횡배수관_자재집계표(무릉소공원)_공종별수량산출(확장공사)_대수촌-공종별수량산출(신라왕경숲)" xfId="5084" xr:uid="{00000000-0005-0000-0000-00002F120000}"/>
    <cellStyle name="_횡배수관_자재집계표(무릉소공원)_공종별수량산출(확장공사)_토공집계표" xfId="5085" xr:uid="{00000000-0005-0000-0000-000030120000}"/>
    <cellStyle name="_횡배수관_자재집계표(무릉소공원)_공종별수량산출(확장공사)_토공집계표_공종별수량산출(경주축구공원-광장)" xfId="5086" xr:uid="{00000000-0005-0000-0000-000031120000}"/>
    <cellStyle name="_횡배수관_자재집계표(무릉소공원)_공종별수량산출(확장공사)_토공집계표_공종별수량산출(형곡롤러블레이드장)200602" xfId="5087" xr:uid="{00000000-0005-0000-0000-000032120000}"/>
    <cellStyle name="_횡배수관_자재집계표(무릉소공원)_공종별수량산출(확장공사)_토공집계표_대수촌-공종별수량산출(신라왕경숲)" xfId="5088" xr:uid="{00000000-0005-0000-0000-000033120000}"/>
    <cellStyle name="_횡배수관_자재집계표(무릉소공원)_공종별수량산출(확장공사x).xls" xfId="5089" xr:uid="{00000000-0005-0000-0000-000034120000}"/>
    <cellStyle name="_횡배수관_자재집계표(무릉소공원)_공종별수량산출(확장공사x).xls_공종별수량산출(경주축구공원-광장)" xfId="5090" xr:uid="{00000000-0005-0000-0000-000035120000}"/>
    <cellStyle name="_횡배수관_자재집계표(무릉소공원)_공종별수량산출(확장공사x).xls_공종별수량산출(상모제8어린이)" xfId="5091" xr:uid="{00000000-0005-0000-0000-000036120000}"/>
    <cellStyle name="_횡배수관_자재집계표(무릉소공원)_공종별수량산출(확장공사x).xls_공종별수량산출(상모제8어린이)_공종별수량산출(경주축구공원-광장)" xfId="5092" xr:uid="{00000000-0005-0000-0000-000037120000}"/>
    <cellStyle name="_횡배수관_자재집계표(무릉소공원)_공종별수량산출(확장공사x).xls_공종별수량산출(상모제8어린이)_공종별수량산출(형곡롤러블레이드장)200602" xfId="5093" xr:uid="{00000000-0005-0000-0000-000038120000}"/>
    <cellStyle name="_횡배수관_자재집계표(무릉소공원)_공종별수량산출(확장공사x).xls_공종별수량산출(상모제8어린이)_대수촌-공종별수량산출(신라왕경숲)" xfId="5094" xr:uid="{00000000-0005-0000-0000-000039120000}"/>
    <cellStyle name="_횡배수관_자재집계표(무릉소공원)_공종별수량산출(확장공사x).xls_공종별수량산출(형곡롤러블레이드장)200602" xfId="5095" xr:uid="{00000000-0005-0000-0000-00003A120000}"/>
    <cellStyle name="_횡배수관_자재집계표(무릉소공원)_공종별수량산출(확장공사x).xls_대수촌-공종별수량산출(신라왕경숲)" xfId="5096" xr:uid="{00000000-0005-0000-0000-00003B120000}"/>
    <cellStyle name="_횡배수관_자재집계표(무릉소공원)_공종별수량산출(확장공사x).xls_토공집계표" xfId="5097" xr:uid="{00000000-0005-0000-0000-00003C120000}"/>
    <cellStyle name="_횡배수관_자재집계표(무릉소공원)_공종별수량산출(확장공사x).xls_토공집계표_공종별수량산출(경주축구공원-광장)" xfId="5098" xr:uid="{00000000-0005-0000-0000-00003D120000}"/>
    <cellStyle name="_횡배수관_자재집계표(무릉소공원)_공종별수량산출(확장공사x).xls_토공집계표_공종별수량산출(형곡롤러블레이드장)200602" xfId="5099" xr:uid="{00000000-0005-0000-0000-00003E120000}"/>
    <cellStyle name="_횡배수관_자재집계표(무릉소공원)_공종별수량산출(확장공사x).xls_토공집계표_대수촌-공종별수량산출(신라왕경숲)" xfId="5100" xr:uid="{00000000-0005-0000-0000-00003F120000}"/>
    <cellStyle name="_횡배수관_자재집계표(무릉소공원)_공종별수량산출(황금수도시설주변)-2차분" xfId="5101" xr:uid="{00000000-0005-0000-0000-000040120000}"/>
    <cellStyle name="_횡배수관_자재집계표(무릉소공원)_공종별수량산출(황금수도시설주변)-2차분_공종별수량산출(경주축구공원-광장)" xfId="5102" xr:uid="{00000000-0005-0000-0000-000041120000}"/>
    <cellStyle name="_횡배수관_자재집계표(무릉소공원)_공종별수량산출(황금수도시설주변)-2차분_공종별수량산출(형곡롤러블레이드장)200602" xfId="5103" xr:uid="{00000000-0005-0000-0000-000042120000}"/>
    <cellStyle name="_횡배수관_자재집계표(무릉소공원)_공종별수량산출(황금수도시설주변)-2차분_대수촌-공종별수량산출(신라왕경숲)" xfId="5104" xr:uid="{00000000-0005-0000-0000-000043120000}"/>
    <cellStyle name="_횡배수관_자재집계표(무릉소공원)_공종별수량산출(황금수도시설주변)-총괄분" xfId="5105" xr:uid="{00000000-0005-0000-0000-000044120000}"/>
    <cellStyle name="_횡배수관_자재집계표(무릉소공원)_공종별수량산출(황금수도시설주변)-총괄분_공종별수량산출(경주축구공원-광장)" xfId="5106" xr:uid="{00000000-0005-0000-0000-000045120000}"/>
    <cellStyle name="_횡배수관_자재집계표(무릉소공원)_공종별수량산출(황금수도시설주변)-총괄분_공종별수량산출(형곡롤러블레이드장)200602" xfId="5107" xr:uid="{00000000-0005-0000-0000-000046120000}"/>
    <cellStyle name="_횡배수관_자재집계표(무릉소공원)_공종별수량산출(황금수도시설주변)-총괄분_대수촌-공종별수량산출(신라왕경숲)" xfId="5108" xr:uid="{00000000-0005-0000-0000-000047120000}"/>
    <cellStyle name="_횡배수관_자재집계표(무릉소공원)_공종별수량산출_공종별수량산출(경주축구공원-광장)" xfId="5109" xr:uid="{00000000-0005-0000-0000-000048120000}"/>
    <cellStyle name="_횡배수관_자재집계표(무릉소공원)_공종별수량산출_공종별수량산출(상모제8어린이)" xfId="5110" xr:uid="{00000000-0005-0000-0000-000049120000}"/>
    <cellStyle name="_횡배수관_자재집계표(무릉소공원)_공종별수량산출_공종별수량산출(상모제8어린이)_공종별수량산출(경주축구공원-광장)" xfId="5111" xr:uid="{00000000-0005-0000-0000-00004A120000}"/>
    <cellStyle name="_횡배수관_자재집계표(무릉소공원)_공종별수량산출_공종별수량산출(상모제8어린이)_공종별수량산출(형곡롤러블레이드장)200602" xfId="5112" xr:uid="{00000000-0005-0000-0000-00004B120000}"/>
    <cellStyle name="_횡배수관_자재집계표(무릉소공원)_공종별수량산출_공종별수량산출(상모제8어린이)_대수촌-공종별수량산출(신라왕경숲)" xfId="5113" xr:uid="{00000000-0005-0000-0000-00004C120000}"/>
    <cellStyle name="_횡배수관_자재집계표(무릉소공원)_공종별수량산출_공종별수량산출(형곡롤러블레이드장)200602" xfId="5114" xr:uid="{00000000-0005-0000-0000-00004D120000}"/>
    <cellStyle name="_횡배수관_자재집계표(무릉소공원)_공종별수량산출_대수촌-공종별수량산출(신라왕경숲)" xfId="5115" xr:uid="{00000000-0005-0000-0000-00004E120000}"/>
    <cellStyle name="_횡배수관_자재집계표(무릉소공원)_공종별수량산출_토공집계표" xfId="5116" xr:uid="{00000000-0005-0000-0000-00004F120000}"/>
    <cellStyle name="_횡배수관_자재집계표(무릉소공원)_공종별수량산출_토공집계표_공종별수량산출(경주축구공원-광장)" xfId="5117" xr:uid="{00000000-0005-0000-0000-000050120000}"/>
    <cellStyle name="_횡배수관_자재집계표(무릉소공원)_공종별수량산출_토공집계표_공종별수량산출(형곡롤러블레이드장)200602" xfId="5118" xr:uid="{00000000-0005-0000-0000-000051120000}"/>
    <cellStyle name="_횡배수관_자재집계표(무릉소공원)_공종별수량산출_토공집계표_대수촌-공종별수량산출(신라왕경숲)" xfId="5119" xr:uid="{00000000-0005-0000-0000-000052120000}"/>
    <cellStyle name="_횡배수관_자재집계표(무릉소공원)_수량산출및자재집계" xfId="5120" xr:uid="{00000000-0005-0000-0000-000053120000}"/>
    <cellStyle name="_횡배수관_자재집계표(무릉소공원)_수량산출및자재집계_공종별수량산출(경주축구공원-광장)" xfId="5121" xr:uid="{00000000-0005-0000-0000-000054120000}"/>
    <cellStyle name="_횡배수관_자재집계표(무릉소공원)_수량산출및자재집계_공종별수량산출(상모제8어린이)" xfId="5122" xr:uid="{00000000-0005-0000-0000-000055120000}"/>
    <cellStyle name="_횡배수관_자재집계표(무릉소공원)_수량산출및자재집계_공종별수량산출(상모제8어린이)_공종별수량산출(경주축구공원-광장)" xfId="5123" xr:uid="{00000000-0005-0000-0000-000056120000}"/>
    <cellStyle name="_횡배수관_자재집계표(무릉소공원)_수량산출및자재집계_공종별수량산출(상모제8어린이)_공종별수량산출(형곡롤러블레이드장)200602" xfId="5124" xr:uid="{00000000-0005-0000-0000-000057120000}"/>
    <cellStyle name="_횡배수관_자재집계표(무릉소공원)_수량산출및자재집계_공종별수량산출(상모제8어린이)_대수촌-공종별수량산출(신라왕경숲)" xfId="5125" xr:uid="{00000000-0005-0000-0000-000058120000}"/>
    <cellStyle name="_횡배수관_자재집계표(무릉소공원)_수량산출및자재집계_공종별수량산출(형곡롤러블레이드장)200602" xfId="5126" xr:uid="{00000000-0005-0000-0000-000059120000}"/>
    <cellStyle name="_횡배수관_자재집계표(무릉소공원)_수량산출및자재집계_대수촌-공종별수량산출(신라왕경숲)" xfId="5127" xr:uid="{00000000-0005-0000-0000-00005A120000}"/>
    <cellStyle name="_횡배수관_자재집계표(무릉소공원)_수량산출및자재집계_토공집계표" xfId="5128" xr:uid="{00000000-0005-0000-0000-00005B120000}"/>
    <cellStyle name="_횡배수관_자재집계표(무릉소공원)_수량산출및자재집계_토공집계표_공종별수량산출(경주축구공원-광장)" xfId="5129" xr:uid="{00000000-0005-0000-0000-00005C120000}"/>
    <cellStyle name="_횡배수관_자재집계표(무릉소공원)_수량산출및자재집계_토공집계표_공종별수량산출(형곡롤러블레이드장)200602" xfId="5130" xr:uid="{00000000-0005-0000-0000-00005D120000}"/>
    <cellStyle name="_횡배수관_자재집계표(무릉소공원)_수량산출및자재집계_토공집계표_대수촌-공종별수량산출(신라왕경숲)" xfId="5131" xr:uid="{00000000-0005-0000-0000-00005E120000}"/>
    <cellStyle name="_횡배수관_자재집계표(무릉소공원)_자재집계표" xfId="5132" xr:uid="{00000000-0005-0000-0000-00005F120000}"/>
    <cellStyle name="_횡배수관_자재집계표(무릉소공원)_자재집계표(아사어린이공원)" xfId="5133" xr:uid="{00000000-0005-0000-0000-000060120000}"/>
    <cellStyle name="_횡배수관_자재집계표(무릉소공원)_자재집계표(아사어린이공원)_공종별수량산출(경주축구공원-광장)" xfId="5134" xr:uid="{00000000-0005-0000-0000-000061120000}"/>
    <cellStyle name="_횡배수관_자재집계표(무릉소공원)_자재집계표(아사어린이공원)_공종별수량산출(상모제8어린이)" xfId="5135" xr:uid="{00000000-0005-0000-0000-000062120000}"/>
    <cellStyle name="_횡배수관_자재집계표(무릉소공원)_자재집계표(아사어린이공원)_공종별수량산출(상모제8어린이)_공종별수량산출(경주축구공원-광장)" xfId="5136" xr:uid="{00000000-0005-0000-0000-000063120000}"/>
    <cellStyle name="_횡배수관_자재집계표(무릉소공원)_자재집계표(아사어린이공원)_공종별수량산출(상모제8어린이)_공종별수량산출(형곡롤러블레이드장)200602" xfId="5137" xr:uid="{00000000-0005-0000-0000-000064120000}"/>
    <cellStyle name="_횡배수관_자재집계표(무릉소공원)_자재집계표(아사어린이공원)_공종별수량산출(상모제8어린이)_대수촌-공종별수량산출(신라왕경숲)" xfId="5138" xr:uid="{00000000-0005-0000-0000-000065120000}"/>
    <cellStyle name="_횡배수관_자재집계표(무릉소공원)_자재집계표(아사어린이공원)_공종별수량산출(형곡롤러블레이드장)200602" xfId="5139" xr:uid="{00000000-0005-0000-0000-000066120000}"/>
    <cellStyle name="_횡배수관_자재집계표(무릉소공원)_자재집계표(아사어린이공원)_대수촌-공종별수량산출(신라왕경숲)" xfId="5140" xr:uid="{00000000-0005-0000-0000-000067120000}"/>
    <cellStyle name="_횡배수관_자재집계표(무릉소공원)_자재집계표(아사어린이공원)_토공집계표" xfId="5141" xr:uid="{00000000-0005-0000-0000-000068120000}"/>
    <cellStyle name="_횡배수관_자재집계표(무릉소공원)_자재집계표(아사어린이공원)_토공집계표_공종별수량산출(경주축구공원-광장)" xfId="5142" xr:uid="{00000000-0005-0000-0000-000069120000}"/>
    <cellStyle name="_횡배수관_자재집계표(무릉소공원)_자재집계표(아사어린이공원)_토공집계표_공종별수량산출(형곡롤러블레이드장)200602" xfId="5143" xr:uid="{00000000-0005-0000-0000-00006A120000}"/>
    <cellStyle name="_횡배수관_자재집계표(무릉소공원)_자재집계표(아사어린이공원)_토공집계표_대수촌-공종별수량산출(신라왕경숲)" xfId="5144" xr:uid="{00000000-0005-0000-0000-00006B120000}"/>
    <cellStyle name="_횡배수관_자재집계표(무릉소공원)_자재집계표_공종별수량산출(경주축구공원-광장)" xfId="5145" xr:uid="{00000000-0005-0000-0000-00006C120000}"/>
    <cellStyle name="_횡배수관_자재집계표(무릉소공원)_자재집계표_공종별수량산출(상모제8어린이)" xfId="5146" xr:uid="{00000000-0005-0000-0000-00006D120000}"/>
    <cellStyle name="_횡배수관_자재집계표(무릉소공원)_자재집계표_공종별수량산출(상모제8어린이)_공종별수량산출(경주축구공원-광장)" xfId="5147" xr:uid="{00000000-0005-0000-0000-00006E120000}"/>
    <cellStyle name="_횡배수관_자재집계표(무릉소공원)_자재집계표_공종별수량산출(상모제8어린이)_공종별수량산출(형곡롤러블레이드장)200602" xfId="5148" xr:uid="{00000000-0005-0000-0000-00006F120000}"/>
    <cellStyle name="_횡배수관_자재집계표(무릉소공원)_자재집계표_공종별수량산출(상모제8어린이)_대수촌-공종별수량산출(신라왕경숲)" xfId="5149" xr:uid="{00000000-0005-0000-0000-000070120000}"/>
    <cellStyle name="_횡배수관_자재집계표(무릉소공원)_자재집계표_공종별수량산출(형곡롤러블레이드장)200602" xfId="5150" xr:uid="{00000000-0005-0000-0000-000071120000}"/>
    <cellStyle name="_횡배수관_자재집계표(무릉소공원)_자재집계표_대수촌-공종별수량산출(신라왕경숲)" xfId="5151" xr:uid="{00000000-0005-0000-0000-000072120000}"/>
    <cellStyle name="_횡배수관_자재집계표(무릉소공원)_자재집계표_토공집계표" xfId="5152" xr:uid="{00000000-0005-0000-0000-000073120000}"/>
    <cellStyle name="_횡배수관_자재집계표(무릉소공원)_자재집계표_토공집계표_공종별수량산출(경주축구공원-광장)" xfId="5153" xr:uid="{00000000-0005-0000-0000-000074120000}"/>
    <cellStyle name="_횡배수관_자재집계표(무릉소공원)_자재집계표_토공집계표_공종별수량산출(형곡롤러블레이드장)200602" xfId="5154" xr:uid="{00000000-0005-0000-0000-000075120000}"/>
    <cellStyle name="_횡배수관_자재집계표(무릉소공원)_자재집계표_토공집계표_대수촌-공종별수량산출(신라왕경숲)" xfId="5155" xr:uid="{00000000-0005-0000-0000-000076120000}"/>
    <cellStyle name="_횡배수관_자재집계표_공종별수량산출" xfId="5156" xr:uid="{00000000-0005-0000-0000-000077120000}"/>
    <cellStyle name="_횡배수관_자재집계표_공종별수량산출(게이트볼장주변시민공원)" xfId="5157" xr:uid="{00000000-0005-0000-0000-000078120000}"/>
    <cellStyle name="_횡배수관_자재집계표_공종별수량산출(게이트볼장주변시민공원)_공종별수량산출(경주축구공원-광장)" xfId="5158" xr:uid="{00000000-0005-0000-0000-000079120000}"/>
    <cellStyle name="_횡배수관_자재집계표_공종별수량산출(게이트볼장주변시민공원)_대수촌-공종별수량산출(신라왕경숲)" xfId="5159" xr:uid="{00000000-0005-0000-0000-00007A120000}"/>
    <cellStyle name="_횡배수관_자재집계표_공종별수량산출(봉곡도서관)" xfId="5160" xr:uid="{00000000-0005-0000-0000-00007B120000}"/>
    <cellStyle name="_횡배수관_자재집계표_공종별수량산출(봉곡도서관)_공종별수량산출(경주축구공원-광장)" xfId="5161" xr:uid="{00000000-0005-0000-0000-00007C120000}"/>
    <cellStyle name="_횡배수관_자재집계표_공종별수량산출(봉곡도서관)_공종별수량산출(형곡롤러블레이드장)200602" xfId="5162" xr:uid="{00000000-0005-0000-0000-00007D120000}"/>
    <cellStyle name="_횡배수관_자재집계표_공종별수량산출(봉곡도서관)_대수촌-공종별수량산출(신라왕경숲)" xfId="5163" xr:uid="{00000000-0005-0000-0000-00007E120000}"/>
    <cellStyle name="_횡배수관_자재집계표_공종별수량산출(봉곡도서관)-2차분" xfId="5164" xr:uid="{00000000-0005-0000-0000-00007F120000}"/>
    <cellStyle name="_횡배수관_자재집계표_공종별수량산출(봉곡도서관)-2차분_공종별수량산출(경주축구공원-광장)" xfId="5165" xr:uid="{00000000-0005-0000-0000-000080120000}"/>
    <cellStyle name="_횡배수관_자재집계표_공종별수량산출(봉곡도서관)-2차분_공종별수량산출(형곡롤러블레이드장)200602" xfId="5166" xr:uid="{00000000-0005-0000-0000-000081120000}"/>
    <cellStyle name="_횡배수관_자재집계표_공종별수량산출(봉곡도서관)-2차분_대수촌-공종별수량산출(신라왕경숲)" xfId="5167" xr:uid="{00000000-0005-0000-0000-000082120000}"/>
    <cellStyle name="_횡배수관_자재집계표_공종별수량산출(봉곡도서관)-총괄" xfId="5168" xr:uid="{00000000-0005-0000-0000-000083120000}"/>
    <cellStyle name="_횡배수관_자재집계표_공종별수량산출(봉곡도서관)-총괄_공종별수량산출(경주축구공원-광장)" xfId="5169" xr:uid="{00000000-0005-0000-0000-000084120000}"/>
    <cellStyle name="_횡배수관_자재집계표_공종별수량산출(봉곡도서관)-총괄_공종별수량산출(형곡롤러블레이드장)200602" xfId="5170" xr:uid="{00000000-0005-0000-0000-000085120000}"/>
    <cellStyle name="_횡배수관_자재집계표_공종별수량산출(봉곡도서관)-총괄_대수촌-공종별수량산출(신라왕경숲)" xfId="5171" xr:uid="{00000000-0005-0000-0000-000086120000}"/>
    <cellStyle name="_횡배수관_자재집계표_공종별수량산출(사동게이트볼장)" xfId="5172" xr:uid="{00000000-0005-0000-0000-000087120000}"/>
    <cellStyle name="_횡배수관_자재집계표_공종별수량산출(사동게이트볼장)_공종별수량산출(경주축구공원-광장)" xfId="5173" xr:uid="{00000000-0005-0000-0000-000088120000}"/>
    <cellStyle name="_횡배수관_자재집계표_공종별수량산출(사동게이트볼장)_대수촌-공종별수량산출(신라왕경숲)" xfId="5174" xr:uid="{00000000-0005-0000-0000-000089120000}"/>
    <cellStyle name="_횡배수관_자재집계표_공종별수량산출(신평1)" xfId="5175" xr:uid="{00000000-0005-0000-0000-00008A120000}"/>
    <cellStyle name="_횡배수관_자재집계표_공종별수량산출(신평1)_공종별수량산출(경주축구공원-광장)" xfId="5176" xr:uid="{00000000-0005-0000-0000-00008B120000}"/>
    <cellStyle name="_횡배수관_자재집계표_공종별수량산출(신평1)_공종별수량산출(상모제8어린이)" xfId="5177" xr:uid="{00000000-0005-0000-0000-00008C120000}"/>
    <cellStyle name="_횡배수관_자재집계표_공종별수량산출(신평1)_공종별수량산출(상모제8어린이)_공종별수량산출(경주축구공원-광장)" xfId="5178" xr:uid="{00000000-0005-0000-0000-00008D120000}"/>
    <cellStyle name="_횡배수관_자재집계표_공종별수량산출(신평1)_공종별수량산출(상모제8어린이)_공종별수량산출(형곡롤러블레이드장)200602" xfId="5179" xr:uid="{00000000-0005-0000-0000-00008E120000}"/>
    <cellStyle name="_횡배수관_자재집계표_공종별수량산출(신평1)_공종별수량산출(상모제8어린이)_대수촌-공종별수량산출(신라왕경숲)" xfId="5180" xr:uid="{00000000-0005-0000-0000-00008F120000}"/>
    <cellStyle name="_횡배수관_자재집계표_공종별수량산출(신평1)_공종별수량산출(형곡롤러블레이드장)200602" xfId="5181" xr:uid="{00000000-0005-0000-0000-000090120000}"/>
    <cellStyle name="_횡배수관_자재집계표_공종별수량산출(신평1)_대수촌-공종별수량산출(신라왕경숲)" xfId="5182" xr:uid="{00000000-0005-0000-0000-000091120000}"/>
    <cellStyle name="_횡배수관_자재집계표_공종별수량산출(신평1)_토공집계표" xfId="5183" xr:uid="{00000000-0005-0000-0000-000092120000}"/>
    <cellStyle name="_횡배수관_자재집계표_공종별수량산출(신평1)_토공집계표_공종별수량산출(경주축구공원-광장)" xfId="5184" xr:uid="{00000000-0005-0000-0000-000093120000}"/>
    <cellStyle name="_횡배수관_자재집계표_공종별수량산출(신평1)_토공집계표_공종별수량산출(형곡롤러블레이드장)200602" xfId="5185" xr:uid="{00000000-0005-0000-0000-000094120000}"/>
    <cellStyle name="_횡배수관_자재집계표_공종별수량산출(신평1)_토공집계표_대수촌-공종별수량산출(신라왕경숲)" xfId="5186" xr:uid="{00000000-0005-0000-0000-000095120000}"/>
    <cellStyle name="_횡배수관_자재집계표_공종별수량산출(신평1동주민쉼터)" xfId="5187" xr:uid="{00000000-0005-0000-0000-000096120000}"/>
    <cellStyle name="_횡배수관_자재집계표_공종별수량산출(신평1동주민쉼터)_공종별수량산출(경주축구공원-광장)" xfId="5188" xr:uid="{00000000-0005-0000-0000-000097120000}"/>
    <cellStyle name="_횡배수관_자재집계표_공종별수량산출(신평1동주민쉼터)_공종별수량산출(형곡롤러블레이드장)200602" xfId="5189" xr:uid="{00000000-0005-0000-0000-000098120000}"/>
    <cellStyle name="_횡배수관_자재집계표_공종별수량산출(신평1동주민쉼터)_대수촌-공종별수량산출(신라왕경숲)" xfId="5190" xr:uid="{00000000-0005-0000-0000-000099120000}"/>
    <cellStyle name="_횡배수관_자재집계표_공종별수량산출(어린이공원 리모델링공사)-수정" xfId="5191" xr:uid="{00000000-0005-0000-0000-00009A120000}"/>
    <cellStyle name="_횡배수관_자재집계표_공종별수량산출(어린이공원 리모델링공사)-수정_공종별수량산출(경주축구공원-광장)" xfId="5192" xr:uid="{00000000-0005-0000-0000-00009B120000}"/>
    <cellStyle name="_횡배수관_자재집계표_공종별수량산출(어린이공원 리모델링공사)-수정_대수촌-공종별수량산출(신라왕경숲)" xfId="5193" xr:uid="{00000000-0005-0000-0000-00009C120000}"/>
    <cellStyle name="_횡배수관_자재집계표_공종별수량산출(오태)" xfId="5194" xr:uid="{00000000-0005-0000-0000-00009D120000}"/>
    <cellStyle name="_횡배수관_자재집계표_공종별수량산출(오태).xls" xfId="5195" xr:uid="{00000000-0005-0000-0000-00009E120000}"/>
    <cellStyle name="_횡배수관_자재집계표_공종별수량산출(오태).xls_공종별수량산출(경주축구공원-광장)" xfId="5196" xr:uid="{00000000-0005-0000-0000-00009F120000}"/>
    <cellStyle name="_횡배수관_자재집계표_공종별수량산출(오태).xls_공종별수량산출(상모제8어린이)" xfId="5197" xr:uid="{00000000-0005-0000-0000-0000A0120000}"/>
    <cellStyle name="_횡배수관_자재집계표_공종별수량산출(오태).xls_공종별수량산출(상모제8어린이)_공종별수량산출(경주축구공원-광장)" xfId="5198" xr:uid="{00000000-0005-0000-0000-0000A1120000}"/>
    <cellStyle name="_횡배수관_자재집계표_공종별수량산출(오태).xls_공종별수량산출(상모제8어린이)_공종별수량산출(형곡롤러블레이드장)200602" xfId="5199" xr:uid="{00000000-0005-0000-0000-0000A2120000}"/>
    <cellStyle name="_횡배수관_자재집계표_공종별수량산출(오태).xls_공종별수량산출(상모제8어린이)_대수촌-공종별수량산출(신라왕경숲)" xfId="5200" xr:uid="{00000000-0005-0000-0000-0000A3120000}"/>
    <cellStyle name="_횡배수관_자재집계표_공종별수량산출(오태).xls_공종별수량산출(형곡롤러블레이드장)200602" xfId="5201" xr:uid="{00000000-0005-0000-0000-0000A4120000}"/>
    <cellStyle name="_횡배수관_자재집계표_공종별수량산출(오태).xls_대수촌-공종별수량산출(신라왕경숲)" xfId="5202" xr:uid="{00000000-0005-0000-0000-0000A5120000}"/>
    <cellStyle name="_횡배수관_자재집계표_공종별수량산출(오태).xls_토공집계표" xfId="5203" xr:uid="{00000000-0005-0000-0000-0000A6120000}"/>
    <cellStyle name="_횡배수관_자재집계표_공종별수량산출(오태).xls_토공집계표_공종별수량산출(경주축구공원-광장)" xfId="5204" xr:uid="{00000000-0005-0000-0000-0000A7120000}"/>
    <cellStyle name="_횡배수관_자재집계표_공종별수량산출(오태).xls_토공집계표_공종별수량산출(형곡롤러블레이드장)200602" xfId="5205" xr:uid="{00000000-0005-0000-0000-0000A8120000}"/>
    <cellStyle name="_횡배수관_자재집계표_공종별수량산출(오태).xls_토공집계표_대수촌-공종별수량산출(신라왕경숲)" xfId="5206" xr:uid="{00000000-0005-0000-0000-0000A9120000}"/>
    <cellStyle name="_횡배수관_자재집계표_공종별수량산출(오태)_공종별수량산출(경주축구공원-광장)" xfId="5207" xr:uid="{00000000-0005-0000-0000-0000AA120000}"/>
    <cellStyle name="_횡배수관_자재집계표_공종별수량산출(오태)_공종별수량산출(상모제8어린이)" xfId="5208" xr:uid="{00000000-0005-0000-0000-0000AB120000}"/>
    <cellStyle name="_횡배수관_자재집계표_공종별수량산출(오태)_공종별수량산출(상모제8어린이)_공종별수량산출(경주축구공원-광장)" xfId="5209" xr:uid="{00000000-0005-0000-0000-0000AC120000}"/>
    <cellStyle name="_횡배수관_자재집계표_공종별수량산출(오태)_공종별수량산출(상모제8어린이)_공종별수량산출(형곡롤러블레이드장)200602" xfId="5210" xr:uid="{00000000-0005-0000-0000-0000AD120000}"/>
    <cellStyle name="_횡배수관_자재집계표_공종별수량산출(오태)_공종별수량산출(상모제8어린이)_대수촌-공종별수량산출(신라왕경숲)" xfId="5211" xr:uid="{00000000-0005-0000-0000-0000AE120000}"/>
    <cellStyle name="_횡배수관_자재집계표_공종별수량산출(오태)_공종별수량산출(형곡롤러블레이드장)200602" xfId="5212" xr:uid="{00000000-0005-0000-0000-0000AF120000}"/>
    <cellStyle name="_횡배수관_자재집계표_공종별수량산출(오태)_대수촌-공종별수량산출(신라왕경숲)" xfId="5213" xr:uid="{00000000-0005-0000-0000-0000B0120000}"/>
    <cellStyle name="_횡배수관_자재집계표_공종별수량산출(오태)_토공집계표" xfId="5214" xr:uid="{00000000-0005-0000-0000-0000B1120000}"/>
    <cellStyle name="_횡배수관_자재집계표_공종별수량산출(오태)_토공집계표_공종별수량산출(경주축구공원-광장)" xfId="5215" xr:uid="{00000000-0005-0000-0000-0000B2120000}"/>
    <cellStyle name="_횡배수관_자재집계표_공종별수량산출(오태)_토공집계표_공종별수량산출(형곡롤러블레이드장)200602" xfId="5216" xr:uid="{00000000-0005-0000-0000-0000B3120000}"/>
    <cellStyle name="_횡배수관_자재집계표_공종별수량산출(오태)_토공집계표_대수촌-공종별수량산출(신라왕경숲)" xfId="5217" xr:uid="{00000000-0005-0000-0000-0000B4120000}"/>
    <cellStyle name="_횡배수관_자재집계표_공종별수량산출(오태제1어린이)" xfId="5218" xr:uid="{00000000-0005-0000-0000-0000B5120000}"/>
    <cellStyle name="_횡배수관_자재집계표_공종별수량산출(오태제1어린이)_공종별수량산출(경주축구공원-광장)" xfId="5219" xr:uid="{00000000-0005-0000-0000-0000B6120000}"/>
    <cellStyle name="_횡배수관_자재집계표_공종별수량산출(오태제1어린이)_대수촌-공종별수량산출(신라왕경숲)" xfId="5220" xr:uid="{00000000-0005-0000-0000-0000B7120000}"/>
    <cellStyle name="_횡배수관_자재집계표_공종별수량산출(왕산기념공원)-총괄분" xfId="5221" xr:uid="{00000000-0005-0000-0000-0000B8120000}"/>
    <cellStyle name="_횡배수관_자재집계표_공종별수량산출(왕산기념공원)-총괄분_공종별수량산출(경주축구공원-광장)" xfId="5222" xr:uid="{00000000-0005-0000-0000-0000B9120000}"/>
    <cellStyle name="_횡배수관_자재집계표_공종별수량산출(왕산기념공원)-총괄분_공종별수량산출(형곡롤러블레이드장)200602" xfId="5223" xr:uid="{00000000-0005-0000-0000-0000BA120000}"/>
    <cellStyle name="_횡배수관_자재집계표_공종별수량산출(왕산기념공원)-총괄분_대수촌-공종별수량산출(신라왕경숲)" xfId="5224" xr:uid="{00000000-0005-0000-0000-0000BB120000}"/>
    <cellStyle name="_횡배수관_자재집계표_공종별수량산출(형곡롤러블레이드장)" xfId="5225" xr:uid="{00000000-0005-0000-0000-0000BC120000}"/>
    <cellStyle name="_횡배수관_자재집계표_공종별수량산출(형곡롤러블레이드장)-수정" xfId="5226" xr:uid="{00000000-0005-0000-0000-0000BD120000}"/>
    <cellStyle name="_횡배수관_자재집계표_공종별수량산출(확장공사)" xfId="5227" xr:uid="{00000000-0005-0000-0000-0000BE120000}"/>
    <cellStyle name="_횡배수관_자재집계표_공종별수량산출(확장공사)_공종별수량산출(경주축구공원-광장)" xfId="5228" xr:uid="{00000000-0005-0000-0000-0000BF120000}"/>
    <cellStyle name="_횡배수관_자재집계표_공종별수량산출(확장공사)_공종별수량산출(상모제8어린이)" xfId="5229" xr:uid="{00000000-0005-0000-0000-0000C0120000}"/>
    <cellStyle name="_횡배수관_자재집계표_공종별수량산출(확장공사)_공종별수량산출(상모제8어린이)_공종별수량산출(경주축구공원-광장)" xfId="5230" xr:uid="{00000000-0005-0000-0000-0000C1120000}"/>
    <cellStyle name="_횡배수관_자재집계표_공종별수량산출(확장공사)_공종별수량산출(상모제8어린이)_공종별수량산출(형곡롤러블레이드장)200602" xfId="5231" xr:uid="{00000000-0005-0000-0000-0000C2120000}"/>
    <cellStyle name="_횡배수관_자재집계표_공종별수량산출(확장공사)_공종별수량산출(상모제8어린이)_대수촌-공종별수량산출(신라왕경숲)" xfId="5232" xr:uid="{00000000-0005-0000-0000-0000C3120000}"/>
    <cellStyle name="_횡배수관_자재집계표_공종별수량산출(확장공사)_공종별수량산출(형곡롤러블레이드장)200602" xfId="5233" xr:uid="{00000000-0005-0000-0000-0000C4120000}"/>
    <cellStyle name="_횡배수관_자재집계표_공종별수량산출(확장공사)_대수촌-공종별수량산출(신라왕경숲)" xfId="5234" xr:uid="{00000000-0005-0000-0000-0000C5120000}"/>
    <cellStyle name="_횡배수관_자재집계표_공종별수량산출(확장공사)_토공집계표" xfId="5235" xr:uid="{00000000-0005-0000-0000-0000C6120000}"/>
    <cellStyle name="_횡배수관_자재집계표_공종별수량산출(확장공사)_토공집계표_공종별수량산출(경주축구공원-광장)" xfId="5236" xr:uid="{00000000-0005-0000-0000-0000C7120000}"/>
    <cellStyle name="_횡배수관_자재집계표_공종별수량산출(확장공사)_토공집계표_공종별수량산출(형곡롤러블레이드장)200602" xfId="5237" xr:uid="{00000000-0005-0000-0000-0000C8120000}"/>
    <cellStyle name="_횡배수관_자재집계표_공종별수량산출(확장공사)_토공집계표_대수촌-공종별수량산출(신라왕경숲)" xfId="5238" xr:uid="{00000000-0005-0000-0000-0000C9120000}"/>
    <cellStyle name="_횡배수관_자재집계표_공종별수량산출(확장공사x).xls" xfId="5239" xr:uid="{00000000-0005-0000-0000-0000CA120000}"/>
    <cellStyle name="_횡배수관_자재집계표_공종별수량산출(확장공사x).xls_공종별수량산출(경주축구공원-광장)" xfId="5240" xr:uid="{00000000-0005-0000-0000-0000CB120000}"/>
    <cellStyle name="_횡배수관_자재집계표_공종별수량산출(확장공사x).xls_공종별수량산출(상모제8어린이)" xfId="5241" xr:uid="{00000000-0005-0000-0000-0000CC120000}"/>
    <cellStyle name="_횡배수관_자재집계표_공종별수량산출(확장공사x).xls_공종별수량산출(상모제8어린이)_공종별수량산출(경주축구공원-광장)" xfId="5242" xr:uid="{00000000-0005-0000-0000-0000CD120000}"/>
    <cellStyle name="_횡배수관_자재집계표_공종별수량산출(확장공사x).xls_공종별수량산출(상모제8어린이)_공종별수량산출(형곡롤러블레이드장)200602" xfId="5243" xr:uid="{00000000-0005-0000-0000-0000CE120000}"/>
    <cellStyle name="_횡배수관_자재집계표_공종별수량산출(확장공사x).xls_공종별수량산출(상모제8어린이)_대수촌-공종별수량산출(신라왕경숲)" xfId="5244" xr:uid="{00000000-0005-0000-0000-0000CF120000}"/>
    <cellStyle name="_횡배수관_자재집계표_공종별수량산출(확장공사x).xls_공종별수량산출(형곡롤러블레이드장)200602" xfId="5245" xr:uid="{00000000-0005-0000-0000-0000D0120000}"/>
    <cellStyle name="_횡배수관_자재집계표_공종별수량산출(확장공사x).xls_대수촌-공종별수량산출(신라왕경숲)" xfId="5246" xr:uid="{00000000-0005-0000-0000-0000D1120000}"/>
    <cellStyle name="_횡배수관_자재집계표_공종별수량산출(확장공사x).xls_토공집계표" xfId="5247" xr:uid="{00000000-0005-0000-0000-0000D2120000}"/>
    <cellStyle name="_횡배수관_자재집계표_공종별수량산출(확장공사x).xls_토공집계표_공종별수량산출(경주축구공원-광장)" xfId="5248" xr:uid="{00000000-0005-0000-0000-0000D3120000}"/>
    <cellStyle name="_횡배수관_자재집계표_공종별수량산출(확장공사x).xls_토공집계표_공종별수량산출(형곡롤러블레이드장)200602" xfId="5249" xr:uid="{00000000-0005-0000-0000-0000D4120000}"/>
    <cellStyle name="_횡배수관_자재집계표_공종별수량산출(확장공사x).xls_토공집계표_대수촌-공종별수량산출(신라왕경숲)" xfId="5250" xr:uid="{00000000-0005-0000-0000-0000D5120000}"/>
    <cellStyle name="_횡배수관_자재집계표_공종별수량산출(황금수도시설주변)-2차분" xfId="5251" xr:uid="{00000000-0005-0000-0000-0000D6120000}"/>
    <cellStyle name="_횡배수관_자재집계표_공종별수량산출(황금수도시설주변)-2차분_공종별수량산출(경주축구공원-광장)" xfId="5252" xr:uid="{00000000-0005-0000-0000-0000D7120000}"/>
    <cellStyle name="_횡배수관_자재집계표_공종별수량산출(황금수도시설주변)-2차분_공종별수량산출(형곡롤러블레이드장)200602" xfId="5253" xr:uid="{00000000-0005-0000-0000-0000D8120000}"/>
    <cellStyle name="_횡배수관_자재집계표_공종별수량산출(황금수도시설주변)-2차분_대수촌-공종별수량산출(신라왕경숲)" xfId="5254" xr:uid="{00000000-0005-0000-0000-0000D9120000}"/>
    <cellStyle name="_횡배수관_자재집계표_공종별수량산출(황금수도시설주변)-총괄분" xfId="5255" xr:uid="{00000000-0005-0000-0000-0000DA120000}"/>
    <cellStyle name="_횡배수관_자재집계표_공종별수량산출(황금수도시설주변)-총괄분_공종별수량산출(경주축구공원-광장)" xfId="5256" xr:uid="{00000000-0005-0000-0000-0000DB120000}"/>
    <cellStyle name="_횡배수관_자재집계표_공종별수량산출(황금수도시설주변)-총괄분_공종별수량산출(형곡롤러블레이드장)200602" xfId="5257" xr:uid="{00000000-0005-0000-0000-0000DC120000}"/>
    <cellStyle name="_횡배수관_자재집계표_공종별수량산출(황금수도시설주변)-총괄분_대수촌-공종별수량산출(신라왕경숲)" xfId="5258" xr:uid="{00000000-0005-0000-0000-0000DD120000}"/>
    <cellStyle name="_횡배수관_자재집계표_공종별수량산출_공종별수량산출(경주축구공원-광장)" xfId="5259" xr:uid="{00000000-0005-0000-0000-0000DE120000}"/>
    <cellStyle name="_횡배수관_자재집계표_공종별수량산출_공종별수량산출(상모제8어린이)" xfId="5260" xr:uid="{00000000-0005-0000-0000-0000DF120000}"/>
    <cellStyle name="_횡배수관_자재집계표_공종별수량산출_공종별수량산출(상모제8어린이)_공종별수량산출(경주축구공원-광장)" xfId="5261" xr:uid="{00000000-0005-0000-0000-0000E0120000}"/>
    <cellStyle name="_횡배수관_자재집계표_공종별수량산출_공종별수량산출(상모제8어린이)_공종별수량산출(형곡롤러블레이드장)200602" xfId="5262" xr:uid="{00000000-0005-0000-0000-0000E1120000}"/>
    <cellStyle name="_횡배수관_자재집계표_공종별수량산출_공종별수량산출(상모제8어린이)_대수촌-공종별수량산출(신라왕경숲)" xfId="5263" xr:uid="{00000000-0005-0000-0000-0000E2120000}"/>
    <cellStyle name="_횡배수관_자재집계표_공종별수량산출_공종별수량산출(형곡롤러블레이드장)200602" xfId="5264" xr:uid="{00000000-0005-0000-0000-0000E3120000}"/>
    <cellStyle name="_횡배수관_자재집계표_공종별수량산출_대수촌-공종별수량산출(신라왕경숲)" xfId="5265" xr:uid="{00000000-0005-0000-0000-0000E4120000}"/>
    <cellStyle name="_횡배수관_자재집계표_공종별수량산출_토공집계표" xfId="5266" xr:uid="{00000000-0005-0000-0000-0000E5120000}"/>
    <cellStyle name="_횡배수관_자재집계표_공종별수량산출_토공집계표_공종별수량산출(경주축구공원-광장)" xfId="5267" xr:uid="{00000000-0005-0000-0000-0000E6120000}"/>
    <cellStyle name="_횡배수관_자재집계표_공종별수량산출_토공집계표_공종별수량산출(형곡롤러블레이드장)200602" xfId="5268" xr:uid="{00000000-0005-0000-0000-0000E7120000}"/>
    <cellStyle name="_횡배수관_자재집계표_공종별수량산출_토공집계표_대수촌-공종별수량산출(신라왕경숲)" xfId="5269" xr:uid="{00000000-0005-0000-0000-0000E8120000}"/>
    <cellStyle name="_횡배수관_자재집계표_수량산출및자재집계" xfId="5270" xr:uid="{00000000-0005-0000-0000-0000E9120000}"/>
    <cellStyle name="_횡배수관_자재집계표_수량산출및자재집계_공종별수량산출(경주축구공원-광장)" xfId="5271" xr:uid="{00000000-0005-0000-0000-0000EA120000}"/>
    <cellStyle name="_횡배수관_자재집계표_수량산출및자재집계_공종별수량산출(상모제8어린이)" xfId="5272" xr:uid="{00000000-0005-0000-0000-0000EB120000}"/>
    <cellStyle name="_횡배수관_자재집계표_수량산출및자재집계_공종별수량산출(상모제8어린이)_공종별수량산출(경주축구공원-광장)" xfId="5273" xr:uid="{00000000-0005-0000-0000-0000EC120000}"/>
    <cellStyle name="_횡배수관_자재집계표_수량산출및자재집계_공종별수량산출(상모제8어린이)_공종별수량산출(형곡롤러블레이드장)200602" xfId="5274" xr:uid="{00000000-0005-0000-0000-0000ED120000}"/>
    <cellStyle name="_횡배수관_자재집계표_수량산출및자재집계_공종별수량산출(상모제8어린이)_대수촌-공종별수량산출(신라왕경숲)" xfId="5275" xr:uid="{00000000-0005-0000-0000-0000EE120000}"/>
    <cellStyle name="_횡배수관_자재집계표_수량산출및자재집계_공종별수량산출(형곡롤러블레이드장)200602" xfId="5276" xr:uid="{00000000-0005-0000-0000-0000EF120000}"/>
    <cellStyle name="_횡배수관_자재집계표_수량산출및자재집계_대수촌-공종별수량산출(신라왕경숲)" xfId="5277" xr:uid="{00000000-0005-0000-0000-0000F0120000}"/>
    <cellStyle name="_횡배수관_자재집계표_수량산출및자재집계_토공집계표" xfId="5278" xr:uid="{00000000-0005-0000-0000-0000F1120000}"/>
    <cellStyle name="_횡배수관_자재집계표_수량산출및자재집계_토공집계표_공종별수량산출(경주축구공원-광장)" xfId="5279" xr:uid="{00000000-0005-0000-0000-0000F2120000}"/>
    <cellStyle name="_횡배수관_자재집계표_수량산출및자재집계_토공집계표_공종별수량산출(형곡롤러블레이드장)200602" xfId="5280" xr:uid="{00000000-0005-0000-0000-0000F3120000}"/>
    <cellStyle name="_횡배수관_자재집계표_수량산출및자재집계_토공집계표_대수촌-공종별수량산출(신라왕경숲)" xfId="5281" xr:uid="{00000000-0005-0000-0000-0000F4120000}"/>
    <cellStyle name="_횡배수관_자재집계표_자재집계표" xfId="5282" xr:uid="{00000000-0005-0000-0000-0000F5120000}"/>
    <cellStyle name="_횡배수관_자재집계표_자재집계표(아사어린이공원)" xfId="5283" xr:uid="{00000000-0005-0000-0000-0000F6120000}"/>
    <cellStyle name="_횡배수관_자재집계표_자재집계표(아사어린이공원)_공종별수량산출(경주축구공원-광장)" xfId="5284" xr:uid="{00000000-0005-0000-0000-0000F7120000}"/>
    <cellStyle name="_횡배수관_자재집계표_자재집계표(아사어린이공원)_공종별수량산출(상모제8어린이)" xfId="5285" xr:uid="{00000000-0005-0000-0000-0000F8120000}"/>
    <cellStyle name="_횡배수관_자재집계표_자재집계표(아사어린이공원)_공종별수량산출(상모제8어린이)_공종별수량산출(경주축구공원-광장)" xfId="5286" xr:uid="{00000000-0005-0000-0000-0000F9120000}"/>
    <cellStyle name="_횡배수관_자재집계표_자재집계표(아사어린이공원)_공종별수량산출(상모제8어린이)_공종별수량산출(형곡롤러블레이드장)200602" xfId="5287" xr:uid="{00000000-0005-0000-0000-0000FA120000}"/>
    <cellStyle name="_횡배수관_자재집계표_자재집계표(아사어린이공원)_공종별수량산출(상모제8어린이)_대수촌-공종별수량산출(신라왕경숲)" xfId="5288" xr:uid="{00000000-0005-0000-0000-0000FB120000}"/>
    <cellStyle name="_횡배수관_자재집계표_자재집계표(아사어린이공원)_공종별수량산출(형곡롤러블레이드장)200602" xfId="5289" xr:uid="{00000000-0005-0000-0000-0000FC120000}"/>
    <cellStyle name="_횡배수관_자재집계표_자재집계표(아사어린이공원)_대수촌-공종별수량산출(신라왕경숲)" xfId="5290" xr:uid="{00000000-0005-0000-0000-0000FD120000}"/>
    <cellStyle name="_횡배수관_자재집계표_자재집계표(아사어린이공원)_토공집계표" xfId="5291" xr:uid="{00000000-0005-0000-0000-0000FE120000}"/>
    <cellStyle name="_횡배수관_자재집계표_자재집계표(아사어린이공원)_토공집계표_공종별수량산출(경주축구공원-광장)" xfId="5292" xr:uid="{00000000-0005-0000-0000-0000FF120000}"/>
    <cellStyle name="_횡배수관_자재집계표_자재집계표(아사어린이공원)_토공집계표_공종별수량산출(형곡롤러블레이드장)200602" xfId="5293" xr:uid="{00000000-0005-0000-0000-000000130000}"/>
    <cellStyle name="_횡배수관_자재집계표_자재집계표(아사어린이공원)_토공집계표_대수촌-공종별수량산출(신라왕경숲)" xfId="5294" xr:uid="{00000000-0005-0000-0000-000001130000}"/>
    <cellStyle name="_횡배수관_자재집계표_자재집계표_공종별수량산출(경주축구공원-광장)" xfId="5295" xr:uid="{00000000-0005-0000-0000-000002130000}"/>
    <cellStyle name="_횡배수관_자재집계표_자재집계표_공종별수량산출(상모제8어린이)" xfId="5296" xr:uid="{00000000-0005-0000-0000-000003130000}"/>
    <cellStyle name="_횡배수관_자재집계표_자재집계표_공종별수량산출(상모제8어린이)_공종별수량산출(경주축구공원-광장)" xfId="5297" xr:uid="{00000000-0005-0000-0000-000004130000}"/>
    <cellStyle name="_횡배수관_자재집계표_자재집계표_공종별수량산출(상모제8어린이)_공종별수량산출(형곡롤러블레이드장)200602" xfId="5298" xr:uid="{00000000-0005-0000-0000-000005130000}"/>
    <cellStyle name="_횡배수관_자재집계표_자재집계표_공종별수량산출(상모제8어린이)_대수촌-공종별수량산출(신라왕경숲)" xfId="5299" xr:uid="{00000000-0005-0000-0000-000006130000}"/>
    <cellStyle name="_횡배수관_자재집계표_자재집계표_공종별수량산출(형곡롤러블레이드장)200602" xfId="5300" xr:uid="{00000000-0005-0000-0000-000007130000}"/>
    <cellStyle name="_횡배수관_자재집계표_자재집계표_대수촌-공종별수량산출(신라왕경숲)" xfId="5301" xr:uid="{00000000-0005-0000-0000-000008130000}"/>
    <cellStyle name="_횡배수관_자재집계표_자재집계표_토공집계표" xfId="5302" xr:uid="{00000000-0005-0000-0000-000009130000}"/>
    <cellStyle name="_횡배수관_자재집계표_자재집계표_토공집계표_공종별수량산출(경주축구공원-광장)" xfId="5303" xr:uid="{00000000-0005-0000-0000-00000A130000}"/>
    <cellStyle name="_횡배수관_자재집계표_자재집계표_토공집계표_공종별수량산출(형곡롤러블레이드장)200602" xfId="5304" xr:uid="{00000000-0005-0000-0000-00000B130000}"/>
    <cellStyle name="_횡배수관_자재집계표_자재집계표_토공집계표_대수촌-공종별수량산출(신라왕경숲)" xfId="5305" xr:uid="{00000000-0005-0000-0000-00000C130000}"/>
    <cellStyle name="_횡배수관_토공집계표" xfId="5306" xr:uid="{00000000-0005-0000-0000-00000D130000}"/>
    <cellStyle name="_횡배수관_토공집계표_공종별수량산출(경주축구공원-광장)" xfId="5307" xr:uid="{00000000-0005-0000-0000-00000E130000}"/>
    <cellStyle name="_횡배수관_토공집계표_공종별수량산출(형곡롤러블레이드장)200602" xfId="5308" xr:uid="{00000000-0005-0000-0000-00000F130000}"/>
    <cellStyle name="_횡배수관_토공집계표_대수촌-공종별수량산출(신라왕경숲)" xfId="5309" xr:uid="{00000000-0005-0000-0000-000010130000}"/>
    <cellStyle name="``" xfId="5310" xr:uid="{00000000-0005-0000-0000-000011130000}"/>
    <cellStyle name="¡¾¨u￠￢ⓒ÷A¨u," xfId="1851" xr:uid="{00000000-0005-0000-0000-000012130000}"/>
    <cellStyle name="´þ" xfId="5311" xr:uid="{00000000-0005-0000-0000-000013130000}"/>
    <cellStyle name="´Þ·¯" xfId="1852" xr:uid="{00000000-0005-0000-0000-000014130000}"/>
    <cellStyle name="’E‰Y [0.00]_laroux" xfId="1853" xr:uid="{00000000-0005-0000-0000-000015130000}"/>
    <cellStyle name="’E‰Y_laroux" xfId="1854" xr:uid="{00000000-0005-0000-0000-000016130000}"/>
    <cellStyle name="¤@?e_TEST-1 " xfId="1855" xr:uid="{00000000-0005-0000-0000-000017130000}"/>
    <cellStyle name="△백분율" xfId="1856" xr:uid="{00000000-0005-0000-0000-000018130000}"/>
    <cellStyle name="△콤마" xfId="1857" xr:uid="{00000000-0005-0000-0000-000019130000}"/>
    <cellStyle name="°ia¤¼o " xfId="5312" xr:uid="{00000000-0005-0000-0000-00001A130000}"/>
    <cellStyle name="°íÁ¤¼Ò¼ýÁ¡" xfId="1858" xr:uid="{00000000-0005-0000-0000-00001B130000}"/>
    <cellStyle name="°ia¤aa " xfId="5313" xr:uid="{00000000-0005-0000-0000-00001C130000}"/>
    <cellStyle name="°íÁ¤Ãâ·Â1" xfId="1859" xr:uid="{00000000-0005-0000-0000-00001D130000}"/>
    <cellStyle name="°íÁ¤Ãâ·Â2" xfId="1860" xr:uid="{00000000-0005-0000-0000-00001E130000}"/>
    <cellStyle name="" xfId="5314" xr:uid="{00000000-0005-0000-0000-00001F130000}"/>
    <cellStyle name="_x0007_ _x000d__x000d_­­_x0007_ ­" xfId="1861" xr:uid="{00000000-0005-0000-0000-000020130000}"/>
    <cellStyle name="_x0007__x0009__x000d__x000d_­­_x0007__x0009_­" xfId="1862" xr:uid="{00000000-0005-0000-0000-000021130000}"/>
    <cellStyle name="0" xfId="1863" xr:uid="{00000000-0005-0000-0000-000022130000}"/>
    <cellStyle name="0%" xfId="1864" xr:uid="{00000000-0005-0000-0000-000023130000}"/>
    <cellStyle name="0,0_x000d__x000a_NA_x000d__x000a_" xfId="1865" xr:uid="{00000000-0005-0000-0000-000024130000}"/>
    <cellStyle name="0.0" xfId="1866" xr:uid="{00000000-0005-0000-0000-000025130000}"/>
    <cellStyle name="0.0%" xfId="1867" xr:uid="{00000000-0005-0000-0000-000026130000}"/>
    <cellStyle name="0.00" xfId="1868" xr:uid="{00000000-0005-0000-0000-000027130000}"/>
    <cellStyle name="0.00%" xfId="1869" xr:uid="{00000000-0005-0000-0000-000028130000}"/>
    <cellStyle name="0.000%" xfId="1870" xr:uid="{00000000-0005-0000-0000-000029130000}"/>
    <cellStyle name="0.0000%" xfId="1871" xr:uid="{00000000-0005-0000-0000-00002A130000}"/>
    <cellStyle name="00" xfId="1872" xr:uid="{00000000-0005-0000-0000-00002B130000}"/>
    <cellStyle name="1" xfId="1873" xr:uid="{00000000-0005-0000-0000-00002C130000}"/>
    <cellStyle name="1_2007세방-울진본부 폐유저장창고(기계)" xfId="1874" xr:uid="{00000000-0005-0000-0000-00002D130000}"/>
    <cellStyle name="1_total" xfId="1875" xr:uid="{00000000-0005-0000-0000-00002E130000}"/>
    <cellStyle name="1_total_개략공사비계산용" xfId="1876" xr:uid="{00000000-0005-0000-0000-00002F130000}"/>
    <cellStyle name="1_tree" xfId="1877" xr:uid="{00000000-0005-0000-0000-000030130000}"/>
    <cellStyle name="1_tree_개략공사비계산용" xfId="1878" xr:uid="{00000000-0005-0000-0000-000031130000}"/>
    <cellStyle name="1_tree_수량산출" xfId="1879" xr:uid="{00000000-0005-0000-0000-000032130000}"/>
    <cellStyle name="1_tree_수량산출_개략공사비계산용" xfId="1880" xr:uid="{00000000-0005-0000-0000-000033130000}"/>
    <cellStyle name="1_건축실행내역서(1)" xfId="1881" xr:uid="{00000000-0005-0000-0000-000034130000}"/>
    <cellStyle name="1_경찰청입찰시개략실행(05-09-29)" xfId="1882" xr:uid="{00000000-0005-0000-0000-000035130000}"/>
    <cellStyle name="1_기계내역(설비집계표)(07.2.2)" xfId="1883" xr:uid="{00000000-0005-0000-0000-000036130000}"/>
    <cellStyle name="1_내역원하원가양식(샘플)" xfId="1884" xr:uid="{00000000-0005-0000-0000-000037130000}"/>
    <cellStyle name="1_대동고등학교 수전설비 및 냉.난방설치공사(최종)" xfId="1885" xr:uid="{00000000-0005-0000-0000-000038130000}"/>
    <cellStyle name="1_백석고변경도급교육청제출내역서0430두-1" xfId="1886" xr:uid="{00000000-0005-0000-0000-000039130000}"/>
    <cellStyle name="1_병천고변경도급교육청제출내역서0430두-1" xfId="1887" xr:uid="{00000000-0005-0000-0000-00003A130000}"/>
    <cellStyle name="1_북부지방설계" xfId="1888" xr:uid="{00000000-0005-0000-0000-00003B130000}"/>
    <cellStyle name="1_석남초등기계계약제출" xfId="1889" xr:uid="{00000000-0005-0000-0000-00003C130000}"/>
    <cellStyle name="1_석남초등학교신축공사(도급내역)_원가공" xfId="1890" xr:uid="{00000000-0005-0000-0000-00003D130000}"/>
    <cellStyle name="1_설비BM" xfId="1891" xr:uid="{00000000-0005-0000-0000-00003E130000}"/>
    <cellStyle name="1_성남판교상록설계" xfId="1892" xr:uid="{00000000-0005-0000-0000-00003F130000}"/>
    <cellStyle name="1_시민계략공사" xfId="1893" xr:uid="{00000000-0005-0000-0000-000040130000}"/>
    <cellStyle name="1_시민계략공사_전기-한남" xfId="1894" xr:uid="{00000000-0005-0000-0000-000041130000}"/>
    <cellStyle name="1_양곡부두정비창고전기내역서" xfId="5315" xr:uid="{00000000-0005-0000-0000-000042130000}"/>
    <cellStyle name="1_영덕군청 전기선로 개보수공사(전기)" xfId="1895" xr:uid="{00000000-0005-0000-0000-000043130000}"/>
    <cellStyle name="1_원가계산서(검토)" xfId="1896" xr:uid="{00000000-0005-0000-0000-000044130000}"/>
    <cellStyle name="1_월봉중변경도급교육청제출내역서0430두-1" xfId="1897" xr:uid="{00000000-0005-0000-0000-000045130000}"/>
    <cellStyle name="1_인재개발설계" xfId="1898" xr:uid="{00000000-0005-0000-0000-000046130000}"/>
    <cellStyle name="1_전기내역서" xfId="5316" xr:uid="{00000000-0005-0000-0000-000047130000}"/>
    <cellStyle name="1_천리포수목원(투찰-62억 부가세포함)" xfId="1899" xr:uid="{00000000-0005-0000-0000-000048130000}"/>
    <cellStyle name="1_천리포수목원제출(집계표)" xfId="1900" xr:uid="{00000000-0005-0000-0000-000049130000}"/>
    <cellStyle name="1_천리포수목원제출(집계표)(3)" xfId="1901" xr:uid="{00000000-0005-0000-0000-00004A130000}"/>
    <cellStyle name="1_천리포수목원제출(집계표,내역)" xfId="1902" xr:uid="{00000000-0005-0000-0000-00004B130000}"/>
    <cellStyle name="1_충남교육청BTL-월봉0129-조경" xfId="1903" xr:uid="{00000000-0005-0000-0000-00004C130000}"/>
    <cellStyle name="1_통신내역서" xfId="5317" xr:uid="{00000000-0005-0000-0000-00004D130000}"/>
    <cellStyle name="11" xfId="1904" xr:uid="{00000000-0005-0000-0000-00004E130000}"/>
    <cellStyle name="111" xfId="1905" xr:uid="{00000000-0005-0000-0000-00004F130000}"/>
    <cellStyle name="19990216" xfId="1906" xr:uid="{00000000-0005-0000-0000-000050130000}"/>
    <cellStyle name="¹éºÐÀ²_¿îÀüÀÚ±Ý" xfId="1907" xr:uid="{00000000-0005-0000-0000-000051130000}"/>
    <cellStyle name="¹eºÐA²_±aA¸" xfId="1908" xr:uid="{00000000-0005-0000-0000-000052130000}"/>
    <cellStyle name="1월" xfId="1909" xr:uid="{00000000-0005-0000-0000-000053130000}"/>
    <cellStyle name="2" xfId="1910" xr:uid="{00000000-0005-0000-0000-000054130000}"/>
    <cellStyle name="²" xfId="1911" xr:uid="{00000000-0005-0000-0000-000055130000}"/>
    <cellStyle name="2)" xfId="1912" xr:uid="{00000000-0005-0000-0000-000056130000}"/>
    <cellStyle name="2_구)법원청사 리모델링 공사(관급자재)" xfId="1913" xr:uid="{00000000-0005-0000-0000-000057130000}"/>
    <cellStyle name="2_구)법원청사 리모델링 공사(관급자재)_농산물 가공공장(막걸리 제조) 신축 전기공사(내역서)" xfId="5318" xr:uid="{00000000-0005-0000-0000-000058130000}"/>
    <cellStyle name="2_구)법원청사 리모델링 공사(관급자재)_농산물가공공장(막걸리제조)신축공사(전기)(전,후내역서)" xfId="5319" xr:uid="{00000000-0005-0000-0000-000059130000}"/>
    <cellStyle name="2_영덕군청 전기선로 개보수공사(전기)" xfId="1914" xr:uid="{00000000-0005-0000-0000-00005A130000}"/>
    <cellStyle name="20% - 강조색1" xfId="1915" builtinId="30" customBuiltin="1"/>
    <cellStyle name="20% - 강조색2" xfId="1916" builtinId="34" customBuiltin="1"/>
    <cellStyle name="20% - 강조색3" xfId="1917" builtinId="38" customBuiltin="1"/>
    <cellStyle name="20% - 강조색4" xfId="1918" builtinId="42" customBuiltin="1"/>
    <cellStyle name="20% - 강조색5" xfId="1919" builtinId="46" customBuiltin="1"/>
    <cellStyle name="20% - 강조색6" xfId="1920" builtinId="50" customBuiltin="1"/>
    <cellStyle name="2자리" xfId="1921" xr:uid="{00000000-0005-0000-0000-000061130000}"/>
    <cellStyle name="³?a" xfId="5320" xr:uid="{00000000-0005-0000-0000-000062130000}"/>
    <cellStyle name="³¯Â¥" xfId="1922" xr:uid="{00000000-0005-0000-0000-000063130000}"/>
    <cellStyle name="40% - 강조색1" xfId="1923" builtinId="31" customBuiltin="1"/>
    <cellStyle name="40% - 강조색2" xfId="1924" builtinId="35" customBuiltin="1"/>
    <cellStyle name="40% - 강조색3" xfId="1925" builtinId="39" customBuiltin="1"/>
    <cellStyle name="40% - 강조색4" xfId="1926" builtinId="43" customBuiltin="1"/>
    <cellStyle name="40% - 강조색5" xfId="1927" builtinId="47" customBuiltin="1"/>
    <cellStyle name="40% - 강조색6" xfId="1928" builtinId="51" customBuiltin="1"/>
    <cellStyle name="60" xfId="1929" xr:uid="{00000000-0005-0000-0000-00006A130000}"/>
    <cellStyle name="60% - 강조색1" xfId="1930" builtinId="32" customBuiltin="1"/>
    <cellStyle name="60% - 강조색2" xfId="1931" builtinId="36" customBuiltin="1"/>
    <cellStyle name="60% - 강조색3" xfId="1932" builtinId="40" customBuiltin="1"/>
    <cellStyle name="60% - 강조색4" xfId="1933" builtinId="44" customBuiltin="1"/>
    <cellStyle name="60% - 강조색5" xfId="1934" builtinId="48" customBuiltin="1"/>
    <cellStyle name="60% - 강조색6" xfId="1935" builtinId="52" customBuiltin="1"/>
    <cellStyle name="90" xfId="5321" xr:uid="{00000000-0005-0000-0000-000071130000}"/>
    <cellStyle name="a [0]_mud plant bolted" xfId="1936" xr:uid="{00000000-0005-0000-0000-000072130000}"/>
    <cellStyle name="A¡§¡ⓒ¡E¡þ¡EO [0]_AO¡§uRCN￠R¨uU " xfId="5654" xr:uid="{00000000-0005-0000-0000-000073130000}"/>
    <cellStyle name="A¡§¡ⓒ¡E¡þ¡EO_AO¡§uRCN￠R¨uU " xfId="5655" xr:uid="{00000000-0005-0000-0000-000074130000}"/>
    <cellStyle name="A¨­￠￢￠O [0]_INQUIRY ￠?￥i¨u¡AAⓒ￢Aⓒª " xfId="1937" xr:uid="{00000000-0005-0000-0000-000075130000}"/>
    <cellStyle name="A¨­￠￢￠O_INQUIRY ￠?￥i¨u¡AAⓒ￢Aⓒª " xfId="1938" xr:uid="{00000000-0005-0000-0000-000076130000}"/>
    <cellStyle name="A1" xfId="5322" xr:uid="{00000000-0005-0000-0000-000077130000}"/>
    <cellStyle name="a-4" xfId="1939" xr:uid="{00000000-0005-0000-0000-000078130000}"/>
    <cellStyle name="AA" xfId="1940" xr:uid="{00000000-0005-0000-0000-000079130000}"/>
    <cellStyle name="Actual Date" xfId="5323" xr:uid="{00000000-0005-0000-0000-00007A130000}"/>
    <cellStyle name="Aee­ " xfId="1941" xr:uid="{00000000-0005-0000-0000-00007B130000}"/>
    <cellStyle name="AeE­ [0]_  A¾  CO  " xfId="5324" xr:uid="{00000000-0005-0000-0000-00007C130000}"/>
    <cellStyle name="ÅëÈ­ [0]_¸ðÇü¸·" xfId="5325" xr:uid="{00000000-0005-0000-0000-00007D130000}"/>
    <cellStyle name="AeE­ [0]_°eE¹_11¿a½A " xfId="5326" xr:uid="{00000000-0005-0000-0000-00007E130000}"/>
    <cellStyle name="ÅëÈ­ [0]_INQUIRY ¿µ¾÷ÃßÁø " xfId="1942" xr:uid="{00000000-0005-0000-0000-00007F130000}"/>
    <cellStyle name="AeE­ [0]_INQUIRY ¿μ¾÷AßAø " xfId="1943" xr:uid="{00000000-0005-0000-0000-000080130000}"/>
    <cellStyle name="ÅëÈ­ [0]_laroux" xfId="5656" xr:uid="{00000000-0005-0000-0000-000081130000}"/>
    <cellStyle name="AeE­ [0]_laroux_1" xfId="5657" xr:uid="{00000000-0005-0000-0000-000082130000}"/>
    <cellStyle name="ÅëÈ­ [0]_laroux_1" xfId="5658" xr:uid="{00000000-0005-0000-0000-000083130000}"/>
    <cellStyle name="AeE­ [0]_laroux_1_국학진흥원(정산6-13)" xfId="5659" xr:uid="{00000000-0005-0000-0000-000084130000}"/>
    <cellStyle name="ÅëÈ­ [0]_laroux_1_국학진흥원(정산6-13)" xfId="5660" xr:uid="{00000000-0005-0000-0000-000085130000}"/>
    <cellStyle name="AeE­ [0]_laroux_1_대구종합전시관" xfId="5661" xr:uid="{00000000-0005-0000-0000-000086130000}"/>
    <cellStyle name="ÅëÈ­ [0]_laroux_1_대구종합전시관" xfId="5662" xr:uid="{00000000-0005-0000-0000-000087130000}"/>
    <cellStyle name="AeE­ [0]_laroux_2" xfId="5663" xr:uid="{00000000-0005-0000-0000-000088130000}"/>
    <cellStyle name="ÅëÈ­ [0]_laroux_2" xfId="5664" xr:uid="{00000000-0005-0000-0000-000089130000}"/>
    <cellStyle name="AeE­ [0]_laroux_2_국학진흥원(정산6-13)" xfId="5665" xr:uid="{00000000-0005-0000-0000-00008A130000}"/>
    <cellStyle name="ÅëÈ­ [0]_laroux_2_국학진흥원(정산6-13)" xfId="5666" xr:uid="{00000000-0005-0000-0000-00008B130000}"/>
    <cellStyle name="AeE­ [0]_laroux_2_대구종합전시관" xfId="5667" xr:uid="{00000000-0005-0000-0000-00008C130000}"/>
    <cellStyle name="ÅëÈ­ [0]_laroux_2_대구종합전시관" xfId="5668" xr:uid="{00000000-0005-0000-0000-00008D130000}"/>
    <cellStyle name="AeE­ [0]_laroux_국학진흥원(정산6-13)" xfId="5669" xr:uid="{00000000-0005-0000-0000-00008E130000}"/>
    <cellStyle name="ÅëÈ­ [0]_laroux_국학진흥원(정산6-13)" xfId="5670" xr:uid="{00000000-0005-0000-0000-00008F130000}"/>
    <cellStyle name="AeE­ [0]_laroux_대구종합전시관" xfId="5671" xr:uid="{00000000-0005-0000-0000-000090130000}"/>
    <cellStyle name="ÅëÈ­ [0]_laroux_대구종합전시관" xfId="5672" xr:uid="{00000000-0005-0000-0000-000091130000}"/>
    <cellStyle name="AeE­ [0]_PERSONAL" xfId="5673" xr:uid="{00000000-0005-0000-0000-000092130000}"/>
    <cellStyle name="Aee­ _국도" xfId="1944" xr:uid="{00000000-0005-0000-0000-000093130000}"/>
    <cellStyle name="AeE­_  A¾  CO  " xfId="5327" xr:uid="{00000000-0005-0000-0000-000094130000}"/>
    <cellStyle name="ÅëÈ­_¸ðÇü¸·" xfId="5328" xr:uid="{00000000-0005-0000-0000-000095130000}"/>
    <cellStyle name="AeE­_°eE¹_11¿a½A " xfId="5329" xr:uid="{00000000-0005-0000-0000-000096130000}"/>
    <cellStyle name="ÅëÈ­_INQUIRY ¿µ¾÷ÃßÁø " xfId="1945" xr:uid="{00000000-0005-0000-0000-000097130000}"/>
    <cellStyle name="AeE­_INQUIRY ¿μ¾÷AßAø " xfId="1946" xr:uid="{00000000-0005-0000-0000-000098130000}"/>
    <cellStyle name="ÅëÈ­_laroux" xfId="5674" xr:uid="{00000000-0005-0000-0000-000099130000}"/>
    <cellStyle name="AeE­_laroux_1" xfId="5675" xr:uid="{00000000-0005-0000-0000-00009A130000}"/>
    <cellStyle name="ÅëÈ­_laroux_1" xfId="5676" xr:uid="{00000000-0005-0000-0000-00009B130000}"/>
    <cellStyle name="AeE­_laroux_1_국학진흥원(정산6-13)" xfId="5677" xr:uid="{00000000-0005-0000-0000-00009C130000}"/>
    <cellStyle name="ÅëÈ­_laroux_1_국학진흥원(정산6-13)" xfId="5678" xr:uid="{00000000-0005-0000-0000-00009D130000}"/>
    <cellStyle name="AeE­_laroux_1_대구종합전시관" xfId="5679" xr:uid="{00000000-0005-0000-0000-00009E130000}"/>
    <cellStyle name="ÅëÈ­_laroux_1_대구종합전시관" xfId="5680" xr:uid="{00000000-0005-0000-0000-00009F130000}"/>
    <cellStyle name="AeE­_laroux_2" xfId="5681" xr:uid="{00000000-0005-0000-0000-0000A0130000}"/>
    <cellStyle name="ÅëÈ­_laroux_2" xfId="5682" xr:uid="{00000000-0005-0000-0000-0000A1130000}"/>
    <cellStyle name="AeE­_laroux_2_국학진흥원(정산6-13)" xfId="5683" xr:uid="{00000000-0005-0000-0000-0000A2130000}"/>
    <cellStyle name="ÅëÈ­_laroux_2_국학진흥원(정산6-13)" xfId="5684" xr:uid="{00000000-0005-0000-0000-0000A3130000}"/>
    <cellStyle name="AeE­_laroux_2_대구종합전시관" xfId="5685" xr:uid="{00000000-0005-0000-0000-0000A4130000}"/>
    <cellStyle name="ÅëÈ­_laroux_2_대구종합전시관" xfId="5686" xr:uid="{00000000-0005-0000-0000-0000A5130000}"/>
    <cellStyle name="AeE­_laroux_국학진흥원(정산6-13)" xfId="5687" xr:uid="{00000000-0005-0000-0000-0000A6130000}"/>
    <cellStyle name="ÅëÈ­_laroux_국학진흥원(정산6-13)" xfId="5688" xr:uid="{00000000-0005-0000-0000-0000A7130000}"/>
    <cellStyle name="AeE­_laroux_대구종합전시관" xfId="5689" xr:uid="{00000000-0005-0000-0000-0000A8130000}"/>
    <cellStyle name="ÅëÈ­_laroux_대구종합전시관" xfId="5690" xr:uid="{00000000-0005-0000-0000-0000A9130000}"/>
    <cellStyle name="AeE­_PERSONAL" xfId="5691" xr:uid="{00000000-0005-0000-0000-0000AA130000}"/>
    <cellStyle name="AeE¡ⓒ [0]_INQUIRY ￠?￥i¨u¡AAⓒ￢Aⓒª " xfId="1947" xr:uid="{00000000-0005-0000-0000-0000AB130000}"/>
    <cellStyle name="AeE¡ⓒ_INQUIRY ￠?￥i¨u¡AAⓒ￢Aⓒª " xfId="1948" xr:uid="{00000000-0005-0000-0000-0000AC130000}"/>
    <cellStyle name="AeE￠R¨I [0]_AO¡§uRCN￠R¨uU " xfId="5692" xr:uid="{00000000-0005-0000-0000-0000AD130000}"/>
    <cellStyle name="AeE￠R¨I_AO¡§uRCN￠R¨uU " xfId="5693" xr:uid="{00000000-0005-0000-0000-0000AE130000}"/>
    <cellStyle name="Æu¼ " xfId="5330" xr:uid="{00000000-0005-0000-0000-0000AF130000}"/>
    <cellStyle name="ÆÛ¼¾Æ®" xfId="1949" xr:uid="{00000000-0005-0000-0000-0000B0130000}"/>
    <cellStyle name="ALIGNMENT" xfId="1950" xr:uid="{00000000-0005-0000-0000-0000B1130000}"/>
    <cellStyle name="AÞ¸¶ [0]_  A¾  CO  " xfId="5331" xr:uid="{00000000-0005-0000-0000-0000B2130000}"/>
    <cellStyle name="ÄÞ¸¶ [0]_¸ðÇü¸·" xfId="5332" xr:uid="{00000000-0005-0000-0000-0000B3130000}"/>
    <cellStyle name="AÞ¸¶ [0]_°eE¹_11¿a½A " xfId="5333" xr:uid="{00000000-0005-0000-0000-0000B4130000}"/>
    <cellStyle name="ÄÞ¸¶ [0]_INQUIRY ¿µ¾÷ÃßÁø " xfId="1951" xr:uid="{00000000-0005-0000-0000-0000B5130000}"/>
    <cellStyle name="AÞ¸¶ [0]_INQUIRY ¿μ¾÷AßAø " xfId="1952" xr:uid="{00000000-0005-0000-0000-0000B6130000}"/>
    <cellStyle name="ÄÞ¸¶ [0]_laroux" xfId="5694" xr:uid="{00000000-0005-0000-0000-0000B7130000}"/>
    <cellStyle name="AÞ¸¶ [0]_laroux_1" xfId="5695" xr:uid="{00000000-0005-0000-0000-0000B8130000}"/>
    <cellStyle name="ÄÞ¸¶ [0]_laroux_1" xfId="5696" xr:uid="{00000000-0005-0000-0000-0000B9130000}"/>
    <cellStyle name="AÞ¸¶ [0]_laroux_1_국학진흥원(정산6-13)" xfId="5697" xr:uid="{00000000-0005-0000-0000-0000BA130000}"/>
    <cellStyle name="ÄÞ¸¶ [0]_laroux_1_국학진흥원(정산6-13)" xfId="5698" xr:uid="{00000000-0005-0000-0000-0000BB130000}"/>
    <cellStyle name="AÞ¸¶ [0]_laroux_1_대구종합전시관" xfId="5699" xr:uid="{00000000-0005-0000-0000-0000BC130000}"/>
    <cellStyle name="ÄÞ¸¶ [0]_laroux_1_대구종합전시관" xfId="5700" xr:uid="{00000000-0005-0000-0000-0000BD130000}"/>
    <cellStyle name="AÞ¸¶ [0]_laroux_2" xfId="5701" xr:uid="{00000000-0005-0000-0000-0000BE130000}"/>
    <cellStyle name="ÄÞ¸¶ [0]_laroux_2" xfId="5702" xr:uid="{00000000-0005-0000-0000-0000BF130000}"/>
    <cellStyle name="AÞ¸¶ [0]_laroux_국학진흥원(정산6-13)" xfId="5703" xr:uid="{00000000-0005-0000-0000-0000C0130000}"/>
    <cellStyle name="ÄÞ¸¶ [0]_laroux_국학진흥원(정산6-13)" xfId="5704" xr:uid="{00000000-0005-0000-0000-0000C1130000}"/>
    <cellStyle name="AÞ¸¶ [0]_laroux_대구종합전시관" xfId="5705" xr:uid="{00000000-0005-0000-0000-0000C2130000}"/>
    <cellStyle name="ÄÞ¸¶ [0]_laroux_대구종합전시관" xfId="5706" xr:uid="{00000000-0005-0000-0000-0000C3130000}"/>
    <cellStyle name="AÞ¸¶_  A¾  CO  " xfId="5334" xr:uid="{00000000-0005-0000-0000-0000C4130000}"/>
    <cellStyle name="ÄÞ¸¶_¸ðÇü¸·" xfId="5335" xr:uid="{00000000-0005-0000-0000-0000C5130000}"/>
    <cellStyle name="AÞ¸¶_°eE¹_11¿a½A " xfId="5336" xr:uid="{00000000-0005-0000-0000-0000C6130000}"/>
    <cellStyle name="ÄÞ¸¶_INQUIRY ¿µ¾÷ÃßÁø " xfId="1953" xr:uid="{00000000-0005-0000-0000-0000C7130000}"/>
    <cellStyle name="AÞ¸¶_INQUIRY ¿μ¾÷AßAø " xfId="1954" xr:uid="{00000000-0005-0000-0000-0000C8130000}"/>
    <cellStyle name="ÄÞ¸¶_laroux" xfId="5707" xr:uid="{00000000-0005-0000-0000-0000C9130000}"/>
    <cellStyle name="AÞ¸¶_laroux_1" xfId="5708" xr:uid="{00000000-0005-0000-0000-0000CA130000}"/>
    <cellStyle name="ÄÞ¸¶_laroux_1" xfId="5709" xr:uid="{00000000-0005-0000-0000-0000CB130000}"/>
    <cellStyle name="AÞ¸¶_laroux_1_국학진흥원(정산6-13)" xfId="5710" xr:uid="{00000000-0005-0000-0000-0000CC130000}"/>
    <cellStyle name="ÄÞ¸¶_laroux_1_국학진흥원(정산6-13)" xfId="5711" xr:uid="{00000000-0005-0000-0000-0000CD130000}"/>
    <cellStyle name="AÞ¸¶_laroux_1_대구종합전시관" xfId="5712" xr:uid="{00000000-0005-0000-0000-0000CE130000}"/>
    <cellStyle name="ÄÞ¸¶_laroux_1_대구종합전시관" xfId="5713" xr:uid="{00000000-0005-0000-0000-0000CF130000}"/>
    <cellStyle name="AÞ¸¶_laroux_2" xfId="5714" xr:uid="{00000000-0005-0000-0000-0000D0130000}"/>
    <cellStyle name="ÄÞ¸¶_laroux_2" xfId="5715" xr:uid="{00000000-0005-0000-0000-0000D1130000}"/>
    <cellStyle name="AÞ¸¶_laroux_국학진흥원(정산6-13)" xfId="5716" xr:uid="{00000000-0005-0000-0000-0000D2130000}"/>
    <cellStyle name="ÄÞ¸¶_laroux_국학진흥원(정산6-13)" xfId="5717" xr:uid="{00000000-0005-0000-0000-0000D3130000}"/>
    <cellStyle name="AÞ¸¶_laroux_대구종합전시관" xfId="5718" xr:uid="{00000000-0005-0000-0000-0000D4130000}"/>
    <cellStyle name="ÄÞ¸¶_laroux_대구종합전시관" xfId="5719" xr:uid="{00000000-0005-0000-0000-0000D5130000}"/>
    <cellStyle name="ÀÚ¸®¼ö" xfId="1955" xr:uid="{00000000-0005-0000-0000-0000D6130000}"/>
    <cellStyle name="ÀÚ¸®¼ö0" xfId="1956" xr:uid="{00000000-0005-0000-0000-0000D7130000}"/>
    <cellStyle name="Au¸r " xfId="5337" xr:uid="{00000000-0005-0000-0000-0000D8130000}"/>
    <cellStyle name="Au¸r¼" xfId="5338" xr:uid="{00000000-0005-0000-0000-0000D9130000}"/>
    <cellStyle name="BA" xfId="5339" xr:uid="{00000000-0005-0000-0000-0000DA130000}"/>
    <cellStyle name="Body" xfId="1957" xr:uid="{00000000-0005-0000-0000-0000DB130000}"/>
    <cellStyle name="C¡IA¨ª_¡ic¨u¡A¨￢I¨￢¡Æ AN¡Æe " xfId="1958" xr:uid="{00000000-0005-0000-0000-0000DC130000}"/>
    <cellStyle name="C￠RIA¡§¨￡_AO¡§uRCN￠R¨uU " xfId="5720" xr:uid="{00000000-0005-0000-0000-0000DD130000}"/>
    <cellStyle name="C￥AØ_  A¾  CO  " xfId="5340" xr:uid="{00000000-0005-0000-0000-0000DE130000}"/>
    <cellStyle name="Ç¥ÁØ_(%)ºñ¸ñ±ººÐ·ùÇ¥" xfId="1959" xr:uid="{00000000-0005-0000-0000-0000DF130000}"/>
    <cellStyle name="C￥AØ_¿¹≫e¿aA≫ " xfId="1960" xr:uid="{00000000-0005-0000-0000-0000E0130000}"/>
    <cellStyle name="Ç¥ÁØ_¿ø°¡" xfId="5721" xr:uid="{00000000-0005-0000-0000-0000E1130000}"/>
    <cellStyle name="C￥AØ_¿μ¾÷CoE² " xfId="5722" xr:uid="{00000000-0005-0000-0000-0000E2130000}"/>
    <cellStyle name="Ç¥ÁØ_»ç¾÷ºÎº° ÃÑ°è " xfId="1961" xr:uid="{00000000-0005-0000-0000-0000E3130000}"/>
    <cellStyle name="C￥AØ_≫c¾÷ºIº° AN°e " xfId="1962" xr:uid="{00000000-0005-0000-0000-0000E4130000}"/>
    <cellStyle name="Ç¥ÁØ_°­´ç (2)" xfId="5341" xr:uid="{00000000-0005-0000-0000-0000E5130000}"/>
    <cellStyle name="C￥AØ_°­´c (2)_광명견적대비1010" xfId="5342" xr:uid="{00000000-0005-0000-0000-0000E6130000}"/>
    <cellStyle name="Ç¥ÁØ_°­´ç (2)_광명견적대비1010" xfId="5343" xr:uid="{00000000-0005-0000-0000-0000E7130000}"/>
    <cellStyle name="C￥AØ_°­´c (2)_광명견적대비1010_동아대부민캠퍼스내역서" xfId="5344" xr:uid="{00000000-0005-0000-0000-0000E8130000}"/>
    <cellStyle name="Ç¥ÁØ_°­´ç (2)_광명견적대비1010_동아대부민캠퍼스내역서" xfId="5345" xr:uid="{00000000-0005-0000-0000-0000E9130000}"/>
    <cellStyle name="C￥AØ_°­´c (2)_광명관급" xfId="5346" xr:uid="{00000000-0005-0000-0000-0000EA130000}"/>
    <cellStyle name="Ç¥ÁØ_°­´ç (2)_광명관급" xfId="5347" xr:uid="{00000000-0005-0000-0000-0000EB130000}"/>
    <cellStyle name="C￥AØ_°­´c (2)_금광" xfId="5348" xr:uid="{00000000-0005-0000-0000-0000EC130000}"/>
    <cellStyle name="Ç¥ÁØ_°­´ç (2)_금광" xfId="5349" xr:uid="{00000000-0005-0000-0000-0000ED130000}"/>
    <cellStyle name="C￥AØ_°­´c (2)_금광_동아대부민캠퍼스내역서" xfId="5350" xr:uid="{00000000-0005-0000-0000-0000EE130000}"/>
    <cellStyle name="Ç¥ÁØ_°­´ç (2)_금광_동아대부민캠퍼스내역서" xfId="5351" xr:uid="{00000000-0005-0000-0000-0000EF130000}"/>
    <cellStyle name="C￥AØ_°­´c (2)_삼사" xfId="5352" xr:uid="{00000000-0005-0000-0000-0000F0130000}"/>
    <cellStyle name="Ç¥ÁØ_°­´ç (2)_삼사" xfId="5353" xr:uid="{00000000-0005-0000-0000-0000F1130000}"/>
    <cellStyle name="C￥AØ_°­´c (2)_삼사_동아대부민캠퍼스내역서" xfId="5354" xr:uid="{00000000-0005-0000-0000-0000F2130000}"/>
    <cellStyle name="Ç¥ÁØ_°­´ç (2)_삼사_동아대부민캠퍼스내역서" xfId="5355" xr:uid="{00000000-0005-0000-0000-0000F3130000}"/>
    <cellStyle name="C￥AØ_¼oAI¼º " xfId="5356" xr:uid="{00000000-0005-0000-0000-0000F4130000}"/>
    <cellStyle name="Ç¥ÁØ_2-2" xfId="5723" xr:uid="{00000000-0005-0000-0000-0000F5130000}"/>
    <cellStyle name="C￥AØ_laroux" xfId="5724" xr:uid="{00000000-0005-0000-0000-0000F6130000}"/>
    <cellStyle name="Ç¥ÁØ_laroux" xfId="5725" xr:uid="{00000000-0005-0000-0000-0000F7130000}"/>
    <cellStyle name="C￥AØ_laroux_04 대구매천지구(1회)" xfId="5726" xr:uid="{00000000-0005-0000-0000-0000F8130000}"/>
    <cellStyle name="Ç¥ÁØ_laroux_1" xfId="5727" xr:uid="{00000000-0005-0000-0000-0000F9130000}"/>
    <cellStyle name="C￥AØ_laroux_골드파크24회기성(5월분)" xfId="5728" xr:uid="{00000000-0005-0000-0000-0000FA130000}"/>
    <cellStyle name="Calc Currency (0)" xfId="1963" xr:uid="{00000000-0005-0000-0000-0000FB130000}"/>
    <cellStyle name="Calc Currency (2)" xfId="5357" xr:uid="{00000000-0005-0000-0000-0000FC130000}"/>
    <cellStyle name="Calc Percent (0)" xfId="5358" xr:uid="{00000000-0005-0000-0000-0000FD130000}"/>
    <cellStyle name="Calc Percent (1)" xfId="5359" xr:uid="{00000000-0005-0000-0000-0000FE130000}"/>
    <cellStyle name="Calc Percent (2)" xfId="5360" xr:uid="{00000000-0005-0000-0000-0000FF130000}"/>
    <cellStyle name="Calc Units (0)" xfId="5361" xr:uid="{00000000-0005-0000-0000-000000140000}"/>
    <cellStyle name="Calc Units (1)" xfId="5362" xr:uid="{00000000-0005-0000-0000-000001140000}"/>
    <cellStyle name="Calc Units (2)" xfId="5363" xr:uid="{00000000-0005-0000-0000-000002140000}"/>
    <cellStyle name="category" xfId="1964" xr:uid="{00000000-0005-0000-0000-000003140000}"/>
    <cellStyle name="ÇÕ»ê" xfId="1965" xr:uid="{00000000-0005-0000-0000-000004140000}"/>
    <cellStyle name="Co≫" xfId="5364" xr:uid="{00000000-0005-0000-0000-000005140000}"/>
    <cellStyle name="Column Heading" xfId="1966" xr:uid="{00000000-0005-0000-0000-000006140000}"/>
    <cellStyle name="columns_array" xfId="1967" xr:uid="{00000000-0005-0000-0000-000007140000}"/>
    <cellStyle name="Comma" xfId="1968" xr:uid="{00000000-0005-0000-0000-000008140000}"/>
    <cellStyle name="Comma [0]" xfId="1969" xr:uid="{00000000-0005-0000-0000-000009140000}"/>
    <cellStyle name="Comma [00]" xfId="5365" xr:uid="{00000000-0005-0000-0000-00000A140000}"/>
    <cellStyle name="comma zerodec" xfId="1970" xr:uid="{00000000-0005-0000-0000-00000B140000}"/>
    <cellStyle name="Comma_ SG&amp;A Bridge " xfId="1971" xr:uid="{00000000-0005-0000-0000-00000C140000}"/>
    <cellStyle name="Comma0" xfId="1972" xr:uid="{00000000-0005-0000-0000-00000D140000}"/>
    <cellStyle name="Commm_laroux_12~3SO2_97회비_laroux" xfId="5366" xr:uid="{00000000-0005-0000-0000-00000E140000}"/>
    <cellStyle name="Comm뼬_E&amp;ONW2" xfId="1973" xr:uid="{00000000-0005-0000-0000-00000F140000}"/>
    <cellStyle name="Copied" xfId="1974" xr:uid="{00000000-0005-0000-0000-000010140000}"/>
    <cellStyle name="Curren?_x0012_퐀_x0017_?" xfId="1975" xr:uid="{00000000-0005-0000-0000-000011140000}"/>
    <cellStyle name="Currenby_Cash&amp;DSO Chart" xfId="1976" xr:uid="{00000000-0005-0000-0000-000012140000}"/>
    <cellStyle name="Currency" xfId="1977" xr:uid="{00000000-0005-0000-0000-000013140000}"/>
    <cellStyle name="Currency [0]" xfId="1978" xr:uid="{00000000-0005-0000-0000-000014140000}"/>
    <cellStyle name="Currency [00]" xfId="5367" xr:uid="{00000000-0005-0000-0000-000015140000}"/>
    <cellStyle name="currency-$_표지 " xfId="1979" xr:uid="{00000000-0005-0000-0000-000016140000}"/>
    <cellStyle name="Currency(￦)" xfId="5368" xr:uid="{00000000-0005-0000-0000-000017140000}"/>
    <cellStyle name="Currency_ SG&amp;A Bridge " xfId="1980" xr:uid="{00000000-0005-0000-0000-000018140000}"/>
    <cellStyle name="Currency0" xfId="1981" xr:uid="{00000000-0005-0000-0000-000019140000}"/>
    <cellStyle name="Currency1" xfId="1982" xr:uid="{00000000-0005-0000-0000-00001A140000}"/>
    <cellStyle name="DATE" xfId="1983" xr:uid="{00000000-0005-0000-0000-00001B140000}"/>
    <cellStyle name="Date Short" xfId="5369" xr:uid="{00000000-0005-0000-0000-00001C140000}"/>
    <cellStyle name="Date_00 개경포친수공간-03(조성계획)" xfId="5370" xr:uid="{00000000-0005-0000-0000-00001D140000}"/>
    <cellStyle name="DELTA" xfId="5729" xr:uid="{00000000-0005-0000-0000-00001E140000}"/>
    <cellStyle name="Dezimal [0]_Ausdruck RUND (D)" xfId="5371" xr:uid="{00000000-0005-0000-0000-00001F140000}"/>
    <cellStyle name="Dezimal_Ausdruck RUND (D)" xfId="5372" xr:uid="{00000000-0005-0000-0000-000020140000}"/>
    <cellStyle name="Dollar (zero dec)" xfId="1984" xr:uid="{00000000-0005-0000-0000-000021140000}"/>
    <cellStyle name="E­æo±" xfId="5373" xr:uid="{00000000-0005-0000-0000-000022140000}"/>
    <cellStyle name="E­æo±a" xfId="5374" xr:uid="{00000000-0005-0000-0000-000023140000}"/>
    <cellStyle name="È­Æó±âÈ£" xfId="1985" xr:uid="{00000000-0005-0000-0000-000024140000}"/>
    <cellStyle name="È­Æó±âÈ£0" xfId="1986" xr:uid="{00000000-0005-0000-0000-000025140000}"/>
    <cellStyle name="Enter Currency (0)" xfId="5375" xr:uid="{00000000-0005-0000-0000-000026140000}"/>
    <cellStyle name="Enter Currency (2)" xfId="5376" xr:uid="{00000000-0005-0000-0000-000027140000}"/>
    <cellStyle name="Enter Units (0)" xfId="5377" xr:uid="{00000000-0005-0000-0000-000028140000}"/>
    <cellStyle name="Enter Units (1)" xfId="5378" xr:uid="{00000000-0005-0000-0000-000029140000}"/>
    <cellStyle name="Enter Units (2)" xfId="5379" xr:uid="{00000000-0005-0000-0000-00002A140000}"/>
    <cellStyle name="Entered" xfId="1987" xr:uid="{00000000-0005-0000-0000-00002B140000}"/>
    <cellStyle name="Euro" xfId="1988" xr:uid="{00000000-0005-0000-0000-00002C140000}"/>
    <cellStyle name="F2" xfId="1989" xr:uid="{00000000-0005-0000-0000-00002D140000}"/>
    <cellStyle name="F3" xfId="1990" xr:uid="{00000000-0005-0000-0000-00002E140000}"/>
    <cellStyle name="F4" xfId="1991" xr:uid="{00000000-0005-0000-0000-00002F140000}"/>
    <cellStyle name="F5" xfId="1992" xr:uid="{00000000-0005-0000-0000-000030140000}"/>
    <cellStyle name="F6" xfId="1993" xr:uid="{00000000-0005-0000-0000-000031140000}"/>
    <cellStyle name="F7" xfId="1994" xr:uid="{00000000-0005-0000-0000-000032140000}"/>
    <cellStyle name="F8" xfId="1995" xr:uid="{00000000-0005-0000-0000-000033140000}"/>
    <cellStyle name="Fixed" xfId="1996" xr:uid="{00000000-0005-0000-0000-000034140000}"/>
    <cellStyle name="Followed Hyperlink" xfId="1997" xr:uid="{00000000-0005-0000-0000-000035140000}"/>
    <cellStyle name="ǦǦ_x0003_" xfId="1998" xr:uid="{00000000-0005-0000-0000-000036140000}"/>
    <cellStyle name="Grey" xfId="1999" xr:uid="{00000000-0005-0000-0000-000037140000}"/>
    <cellStyle name="H1" xfId="2000" xr:uid="{00000000-0005-0000-0000-000038140000}"/>
    <cellStyle name="H2" xfId="2001" xr:uid="{00000000-0005-0000-0000-000039140000}"/>
    <cellStyle name="HEADER" xfId="2002" xr:uid="{00000000-0005-0000-0000-00003A140000}"/>
    <cellStyle name="Header1" xfId="2003" xr:uid="{00000000-0005-0000-0000-00003B140000}"/>
    <cellStyle name="Header2" xfId="2004" xr:uid="{00000000-0005-0000-0000-00003C140000}"/>
    <cellStyle name="Heading 1" xfId="2005" xr:uid="{00000000-0005-0000-0000-00003D140000}"/>
    <cellStyle name="Heading 2" xfId="2006" xr:uid="{00000000-0005-0000-0000-00003E140000}"/>
    <cellStyle name="Heading1" xfId="2007" xr:uid="{00000000-0005-0000-0000-00003F140000}"/>
    <cellStyle name="Heading2" xfId="2008" xr:uid="{00000000-0005-0000-0000-000040140000}"/>
    <cellStyle name="HelpStyle" xfId="5380" xr:uid="{00000000-0005-0000-0000-000041140000}"/>
    <cellStyle name="Helv8_PFD4.XLS" xfId="2009" xr:uid="{00000000-0005-0000-0000-000042140000}"/>
    <cellStyle name="HIGHLIGHT" xfId="5381" xr:uid="{00000000-0005-0000-0000-000043140000}"/>
    <cellStyle name="Hyperlink" xfId="2010" xr:uid="{00000000-0005-0000-0000-000044140000}"/>
    <cellStyle name="Input [yellow]" xfId="2011" xr:uid="{00000000-0005-0000-0000-000045140000}"/>
    <cellStyle name="_x0001__x0002_ĵĵ_x0007_ ĵĵ_x000d__x000d_ƨƬ_x0001__x0002_ƨƬ_x0007__x000d_ǒǓ _x000d_ǜǜ_x000d__x000d_ǪǪ_x0007__x0007__x0005__x0005__x0010__x0001_ဠ" xfId="2012" xr:uid="{00000000-0005-0000-0000-000046140000}"/>
    <cellStyle name="_x0001__x0002_ĵĵ_x0007__x0009_ĵĵ_x000d__x000d_ƨƬ_x0001__x0002_ƨƬ_x0007__x000d_ǒǓ_x0009__x000d_ǜǜ_x000d__x000d_ǪǪ_x0007__x0007__x0005__x0005__x0010__x0001_ဠ" xfId="2013" xr:uid="{00000000-0005-0000-0000-000047140000}"/>
    <cellStyle name="kg" xfId="2014" xr:uid="{00000000-0005-0000-0000-000048140000}"/>
    <cellStyle name="kjs" xfId="5382" xr:uid="{00000000-0005-0000-0000-000049140000}"/>
    <cellStyle name="Komma [0]_BINV" xfId="5383" xr:uid="{00000000-0005-0000-0000-00004A140000}"/>
    <cellStyle name="Komma_BINV" xfId="5384" xr:uid="{00000000-0005-0000-0000-00004B140000}"/>
    <cellStyle name="L`" xfId="2015" xr:uid="{00000000-0005-0000-0000-00004C140000}"/>
    <cellStyle name="left" xfId="5385" xr:uid="{00000000-0005-0000-0000-00004D140000}"/>
    <cellStyle name="Link Currency (0)" xfId="5386" xr:uid="{00000000-0005-0000-0000-00004E140000}"/>
    <cellStyle name="Link Currency (2)" xfId="5387" xr:uid="{00000000-0005-0000-0000-00004F140000}"/>
    <cellStyle name="Link Units (0)" xfId="5388" xr:uid="{00000000-0005-0000-0000-000050140000}"/>
    <cellStyle name="Link Units (1)" xfId="5389" xr:uid="{00000000-0005-0000-0000-000051140000}"/>
    <cellStyle name="Link Units (2)" xfId="5390" xr:uid="{00000000-0005-0000-0000-000052140000}"/>
    <cellStyle name="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" xfId="2016" xr:uid="{00000000-0005-0000-0000-000053140000}"/>
    <cellStyle name="M" xfId="2017" xr:uid="{00000000-0005-0000-0000-000054140000}"/>
    <cellStyle name="M2" xfId="2018" xr:uid="{00000000-0005-0000-0000-000055140000}"/>
    <cellStyle name="M3" xfId="2019" xr:uid="{00000000-0005-0000-0000-000056140000}"/>
    <cellStyle name="Midtitle" xfId="2020" xr:uid="{00000000-0005-0000-0000-000057140000}"/>
    <cellStyle name="Milliers [0]_399GC10" xfId="5391" xr:uid="{00000000-0005-0000-0000-000058140000}"/>
    <cellStyle name="Milliers_399GC10" xfId="5392" xr:uid="{00000000-0005-0000-0000-000059140000}"/>
    <cellStyle name="Model" xfId="2021" xr:uid="{00000000-0005-0000-0000-00005A140000}"/>
    <cellStyle name="Mon?aire [0]_399GC10" xfId="5393" xr:uid="{00000000-0005-0000-0000-00005B140000}"/>
    <cellStyle name="Mon?aire_399GC10" xfId="5394" xr:uid="{00000000-0005-0000-0000-00005C140000}"/>
    <cellStyle name="MS Proofing Tools" xfId="2022" xr:uid="{00000000-0005-0000-0000-00005D140000}"/>
    <cellStyle name="NEW정렬" xfId="2023" xr:uid="{00000000-0005-0000-0000-00005E140000}"/>
    <cellStyle name="new정렬범위" xfId="2024" xr:uid="{00000000-0005-0000-0000-00005F140000}"/>
    <cellStyle name="no dec" xfId="2025" xr:uid="{00000000-0005-0000-0000-000060140000}"/>
    <cellStyle name="nohs" xfId="2026" xr:uid="{00000000-0005-0000-0000-000061140000}"/>
    <cellStyle name="normal" xfId="2027" xr:uid="{00000000-0005-0000-0000-000062140000}"/>
    <cellStyle name="Normal - Style1" xfId="2028" xr:uid="{00000000-0005-0000-0000-000063140000}"/>
    <cellStyle name="Normal - Style2" xfId="2029" xr:uid="{00000000-0005-0000-0000-000064140000}"/>
    <cellStyle name="Normal - Style3" xfId="2030" xr:uid="{00000000-0005-0000-0000-000065140000}"/>
    <cellStyle name="Normal - Style4" xfId="2031" xr:uid="{00000000-0005-0000-0000-000066140000}"/>
    <cellStyle name="Normal - Style5" xfId="2032" xr:uid="{00000000-0005-0000-0000-000067140000}"/>
    <cellStyle name="Normal - Style6" xfId="2033" xr:uid="{00000000-0005-0000-0000-000068140000}"/>
    <cellStyle name="Normal - Style7" xfId="2034" xr:uid="{00000000-0005-0000-0000-000069140000}"/>
    <cellStyle name="Normal - Style8" xfId="2035" xr:uid="{00000000-0005-0000-0000-00006A140000}"/>
    <cellStyle name="Normal - 유형1" xfId="2036" xr:uid="{00000000-0005-0000-0000-00006B140000}"/>
    <cellStyle name="Normal_ SG&amp;A Bridge " xfId="2037" xr:uid="{00000000-0005-0000-0000-00006C140000}"/>
    <cellStyle name="Noroal_ SG&amp;A Bridge " xfId="2038" xr:uid="{00000000-0005-0000-0000-00006D140000}"/>
    <cellStyle name="Œ…?æ맖?e [0.00]_laroux" xfId="2039" xr:uid="{00000000-0005-0000-0000-00006E140000}"/>
    <cellStyle name="Œ…?æ맖?e_laroux" xfId="2040" xr:uid="{00000000-0005-0000-0000-00006F140000}"/>
    <cellStyle name="oft Excel]_x000d__x000a_Comment=The open=/f lines load custom functions into the Paste Function list._x000d__x000a_Maximized=1_x000d__x000a_AutoFormat=" xfId="5395" xr:uid="{00000000-0005-0000-0000-000070140000}"/>
    <cellStyle name="oft Excel]_x000d__x000a_Comment=The open=/f lines load custom functions into the Paste Function list._x000d__x000a_Maximized=3_x000d__x000a_AutoFormat=" xfId="2041" xr:uid="{00000000-0005-0000-0000-000071140000}"/>
    <cellStyle name="oh" xfId="2042" xr:uid="{00000000-0005-0000-0000-000072140000}"/>
    <cellStyle name="omma [0]_Mktg Prog" xfId="5396" xr:uid="{00000000-0005-0000-0000-000073140000}"/>
    <cellStyle name="ormal_Sheet1_1" xfId="5397" xr:uid="{00000000-0005-0000-0000-000074140000}"/>
    <cellStyle name="Percent" xfId="2043" xr:uid="{00000000-0005-0000-0000-000075140000}"/>
    <cellStyle name="Percent [0]" xfId="5398" xr:uid="{00000000-0005-0000-0000-000076140000}"/>
    <cellStyle name="Percent [00]" xfId="5399" xr:uid="{00000000-0005-0000-0000-000077140000}"/>
    <cellStyle name="Percent [2]" xfId="2044" xr:uid="{00000000-0005-0000-0000-000078140000}"/>
    <cellStyle name="Percent_#6 Temps &amp; Contractors" xfId="5400" xr:uid="{00000000-0005-0000-0000-000079140000}"/>
    <cellStyle name="PrePop Currency (0)" xfId="5401" xr:uid="{00000000-0005-0000-0000-00007A140000}"/>
    <cellStyle name="PrePop Currency (2)" xfId="5402" xr:uid="{00000000-0005-0000-0000-00007B140000}"/>
    <cellStyle name="PrePop Units (0)" xfId="5403" xr:uid="{00000000-0005-0000-0000-00007C140000}"/>
    <cellStyle name="PrePop Units (1)" xfId="5404" xr:uid="{00000000-0005-0000-0000-00007D140000}"/>
    <cellStyle name="PrePop Units (2)" xfId="5405" xr:uid="{00000000-0005-0000-0000-00007E140000}"/>
    <cellStyle name="Procent_BINV" xfId="5406" xr:uid="{00000000-0005-0000-0000-00007F140000}"/>
    <cellStyle name="RevList" xfId="2045" xr:uid="{00000000-0005-0000-0000-000080140000}"/>
    <cellStyle name="sh" xfId="2046" xr:uid="{00000000-0005-0000-0000-000081140000}"/>
    <cellStyle name="ssh" xfId="2047" xr:uid="{00000000-0005-0000-0000-000082140000}"/>
    <cellStyle name="_x0001__x0002_ƨƬ_x0007__x000d_ǒǓ _x000d_ǜǜ_x000d__x000d_ǪǪ_x0007__x0007__x0005__x0005__x0010__x0001_ဠ" xfId="2048" xr:uid="{00000000-0005-0000-0000-000083140000}"/>
    <cellStyle name="_x0001__x0002_ƨƬ_x0007__x000d_ǒǓ_x0009__x000d_ǜǜ_x000d__x000d_ǪǪ_x0007__x0007__x0005__x0005__x0010__x0001_ဠ" xfId="2049" xr:uid="{00000000-0005-0000-0000-000084140000}"/>
    <cellStyle name="Standaard_BINV" xfId="5407" xr:uid="{00000000-0005-0000-0000-000085140000}"/>
    <cellStyle name="STANDARD" xfId="2050" xr:uid="{00000000-0005-0000-0000-000086140000}"/>
    <cellStyle name="STD" xfId="2051" xr:uid="{00000000-0005-0000-0000-000087140000}"/>
    <cellStyle name="subhead" xfId="2052" xr:uid="{00000000-0005-0000-0000-000088140000}"/>
    <cellStyle name="Subtotal" xfId="2053" xr:uid="{00000000-0005-0000-0000-000089140000}"/>
    <cellStyle name="testtitle" xfId="2054" xr:uid="{00000000-0005-0000-0000-00008A140000}"/>
    <cellStyle name="Text Indent A" xfId="5408" xr:uid="{00000000-0005-0000-0000-00008B140000}"/>
    <cellStyle name="Text Indent B" xfId="5409" xr:uid="{00000000-0005-0000-0000-00008C140000}"/>
    <cellStyle name="Text Indent C" xfId="5410" xr:uid="{00000000-0005-0000-0000-00008D140000}"/>
    <cellStyle name="Title" xfId="2055" xr:uid="{00000000-0005-0000-0000-00008E140000}"/>
    <cellStyle name="title [1]" xfId="2056" xr:uid="{00000000-0005-0000-0000-00008F140000}"/>
    <cellStyle name="title [2]" xfId="2057" xr:uid="{00000000-0005-0000-0000-000090140000}"/>
    <cellStyle name="Total" xfId="2058" xr:uid="{00000000-0005-0000-0000-000091140000}"/>
    <cellStyle name="UM" xfId="2059" xr:uid="{00000000-0005-0000-0000-000092140000}"/>
    <cellStyle name="Unprot" xfId="5411" xr:uid="{00000000-0005-0000-0000-000093140000}"/>
    <cellStyle name="Unprot$" xfId="5412" xr:uid="{00000000-0005-0000-0000-000094140000}"/>
    <cellStyle name="Unprotect" xfId="5413" xr:uid="{00000000-0005-0000-0000-000095140000}"/>
    <cellStyle name="Valuta [0]_BINV" xfId="5414" xr:uid="{00000000-0005-0000-0000-000096140000}"/>
    <cellStyle name="Valuta_BINV" xfId="5415" xr:uid="{00000000-0005-0000-0000-000097140000}"/>
    <cellStyle name="W?rung [0]_Ausdruck RUND (D)" xfId="5416" xr:uid="{00000000-0005-0000-0000-000098140000}"/>
    <cellStyle name="W?rung_Ausdruck RUND (D)" xfId="5417" xr:uid="{00000000-0005-0000-0000-000099140000}"/>
    <cellStyle name="wrap" xfId="5418" xr:uid="{00000000-0005-0000-0000-00009A140000}"/>
    <cellStyle name="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060" xr:uid="{00000000-0005-0000-0000-00009B140000}"/>
    <cellStyle name="Հ䅀܀฀Հ䅀܀฀Հ䅀܀฀Հ䅀܀฀฀䅀܀฀฀䅀܀฀฀䅀܀฀฀䅀܀฀฀䅀ఀ฀฀䅀܀฀฀䅀܀฀฀䅀܀฀฀䅀܀฀฀䅀܀฀฀䅀܀฀฀䅀܀฀฀䅀܀฀฀䅀܀฀฀䅀܀฀฀䅀܀฀฀䅀܀฀฀á" xfId="2061" xr:uid="{00000000-0005-0000-0000-00009C140000}"/>
    <cellStyle name="_x0010__x0001_ဠ" xfId="2062" xr:uid="{00000000-0005-0000-0000-00009D140000}"/>
    <cellStyle name="|?ドE" xfId="2063" xr:uid="{00000000-0005-0000-0000-00009E140000}"/>
    <cellStyle name="강조색1" xfId="2064" builtinId="29" customBuiltin="1"/>
    <cellStyle name="강조색2" xfId="2065" builtinId="33" customBuiltin="1"/>
    <cellStyle name="강조색3" xfId="2066" builtinId="37" customBuiltin="1"/>
    <cellStyle name="강조색4" xfId="2067" builtinId="41" customBuiltin="1"/>
    <cellStyle name="강조색5" xfId="2068" builtinId="45" customBuiltin="1"/>
    <cellStyle name="강조색6" xfId="2069" builtinId="49" customBuiltin="1"/>
    <cellStyle name="거래명세표" xfId="2070" xr:uid="{00000000-0005-0000-0000-0000A5140000}"/>
    <cellStyle name="견적" xfId="2071" xr:uid="{00000000-0005-0000-0000-0000A6140000}"/>
    <cellStyle name="경고문" xfId="2072" builtinId="11" customBuiltin="1"/>
    <cellStyle name="계산" xfId="2073" builtinId="22" customBuiltin="1"/>
    <cellStyle name="고정소숫점" xfId="2074" xr:uid="{00000000-0005-0000-0000-0000A9140000}"/>
    <cellStyle name="고정출력1" xfId="2075" xr:uid="{00000000-0005-0000-0000-0000AA140000}"/>
    <cellStyle name="고정출력2" xfId="2076" xr:uid="{00000000-0005-0000-0000-0000AB140000}"/>
    <cellStyle name="공사원가계산서(조경)" xfId="2077" xr:uid="{00000000-0005-0000-0000-0000AC140000}"/>
    <cellStyle name="공종" xfId="2078" xr:uid="{00000000-0005-0000-0000-0000AD140000}"/>
    <cellStyle name="咬訌裝?INCOM1" xfId="2079" xr:uid="{00000000-0005-0000-0000-0000AE140000}"/>
    <cellStyle name="咬訌裝?INCOM10" xfId="2080" xr:uid="{00000000-0005-0000-0000-0000AF140000}"/>
    <cellStyle name="咬訌裝?INCOM2" xfId="2081" xr:uid="{00000000-0005-0000-0000-0000B0140000}"/>
    <cellStyle name="咬訌裝?INCOM3" xfId="2082" xr:uid="{00000000-0005-0000-0000-0000B1140000}"/>
    <cellStyle name="咬訌裝?INCOM4" xfId="2083" xr:uid="{00000000-0005-0000-0000-0000B2140000}"/>
    <cellStyle name="咬訌裝?INCOM5" xfId="2084" xr:uid="{00000000-0005-0000-0000-0000B3140000}"/>
    <cellStyle name="咬訌裝?INCOM6" xfId="2085" xr:uid="{00000000-0005-0000-0000-0000B4140000}"/>
    <cellStyle name="咬訌裝?INCOM7" xfId="2086" xr:uid="{00000000-0005-0000-0000-0000B5140000}"/>
    <cellStyle name="咬訌裝?INCOM8" xfId="2087" xr:uid="{00000000-0005-0000-0000-0000B6140000}"/>
    <cellStyle name="咬訌裝?INCOM9" xfId="2088" xr:uid="{00000000-0005-0000-0000-0000B7140000}"/>
    <cellStyle name="咬訌裝?PRIB11" xfId="2089" xr:uid="{00000000-0005-0000-0000-0000B8140000}"/>
    <cellStyle name="그림" xfId="5419" xr:uid="{00000000-0005-0000-0000-0000B9140000}"/>
    <cellStyle name="금액" xfId="2090" xr:uid="{00000000-0005-0000-0000-0000BA140000}"/>
    <cellStyle name="기계" xfId="2091" xr:uid="{00000000-0005-0000-0000-0000BB140000}"/>
    <cellStyle name="끼_x0001_?" xfId="2092" xr:uid="{00000000-0005-0000-0000-0000BC140000}"/>
    <cellStyle name="나쁨" xfId="2093" builtinId="27" customBuiltin="1"/>
    <cellStyle name="날짜" xfId="2094" xr:uid="{00000000-0005-0000-0000-0000BE140000}"/>
    <cellStyle name="남기옥" xfId="5420" xr:uid="{00000000-0005-0000-0000-0000BF140000}"/>
    <cellStyle name="내역" xfId="2095" xr:uid="{00000000-0005-0000-0000-0000C0140000}"/>
    <cellStyle name="내역서" xfId="2096" xr:uid="{00000000-0005-0000-0000-0000C1140000}"/>
    <cellStyle name="네모제목" xfId="2097" xr:uid="{00000000-0005-0000-0000-0000C2140000}"/>
    <cellStyle name="단가" xfId="5730" xr:uid="{00000000-0005-0000-0000-0000C3140000}"/>
    <cellStyle name="단위" xfId="2098" xr:uid="{00000000-0005-0000-0000-0000C4140000}"/>
    <cellStyle name="단위(원)" xfId="2099" xr:uid="{00000000-0005-0000-0000-0000C5140000}"/>
    <cellStyle name="달러" xfId="2100" xr:uid="{00000000-0005-0000-0000-0000C6140000}"/>
    <cellStyle name="돋움채" xfId="2101" xr:uid="{00000000-0005-0000-0000-0000C7140000}"/>
    <cellStyle name="뒤에 오는 하이퍼링크" xfId="2102" xr:uid="{00000000-0005-0000-0000-0000C8140000}"/>
    <cellStyle name="똿떓죶Ø괻 [0.00]_PRODUCT DETAIL Q1" xfId="5421" xr:uid="{00000000-0005-0000-0000-0000C9140000}"/>
    <cellStyle name="똿떓죶Ø괻_PRODUCT DETAIL Q1" xfId="5422" xr:uid="{00000000-0005-0000-0000-0000CA140000}"/>
    <cellStyle name="똿뗦먛귟 [0.00]_laroux" xfId="2103" xr:uid="{00000000-0005-0000-0000-0000CB140000}"/>
    <cellStyle name="똿뗦먛귟_laroux" xfId="2104" xr:uid="{00000000-0005-0000-0000-0000CC140000}"/>
    <cellStyle name="฀䅀܀฀฀䅀܀฀฀䅀܀฀฀䅀܀฀฀䅀܀฀฀á" xfId="2105" xr:uid="{00000000-0005-0000-0000-0000CD140000}"/>
    <cellStyle name="฀䅀܀฀฀䅀܀฀฀䅀ఀ฀฀䅀܀฀฀䅀܀฀฀䅀܀฀฀䅀܀฀฀䅀܀฀฀䅀܀฀฀䅀܀฀฀䅀܀฀฀䅀܀฀฀䅀܀฀฀䅀܀฀฀䅀܀฀฀á" xfId="2106" xr:uid="{00000000-0005-0000-0000-0000CE140000}"/>
    <cellStyle name="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" xfId="2107" xr:uid="{00000000-0005-0000-0000-0000CF140000}"/>
    <cellStyle name="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108" xr:uid="{00000000-0005-0000-0000-0000D0140000}"/>
    <cellStyle name="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" xfId="2109" xr:uid="{00000000-0005-0000-0000-0000D1140000}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" xfId="2110" xr:uid="{00000000-0005-0000-0000-0000D2140000}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" xfId="2111" xr:uid="{00000000-0005-0000-0000-0000D3140000}"/>
    <cellStyle name="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112" xr:uid="{00000000-0005-0000-0000-0000D4140000}"/>
    <cellStyle name="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113" xr:uid="{00000000-0005-0000-0000-0000D5140000}"/>
    <cellStyle name="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114" xr:uid="{00000000-0005-0000-0000-0000D6140000}"/>
    <cellStyle name="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" xfId="2115" xr:uid="{00000000-0005-0000-0000-0000D7140000}"/>
    <cellStyle name="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116" xr:uid="{00000000-0005-0000-0000-0000D8140000}"/>
    <cellStyle name="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" xfId="2117" xr:uid="{00000000-0005-0000-0000-0000D9140000}"/>
    <cellStyle name="마이너스키" xfId="2118" xr:uid="{00000000-0005-0000-0000-0000DA140000}"/>
    <cellStyle name="메모" xfId="2119" builtinId="10" customBuiltin="1"/>
    <cellStyle name="묮뎋 [0.00]_PRODUCT DETAIL Q1" xfId="5423" xr:uid="{00000000-0005-0000-0000-0000DC140000}"/>
    <cellStyle name="묮뎋_PRODUCT DETAIL Q1" xfId="5424" xr:uid="{00000000-0005-0000-0000-0000DD140000}"/>
    <cellStyle name="믅됞 [0.00]_laroux" xfId="2120" xr:uid="{00000000-0005-0000-0000-0000DE140000}"/>
    <cellStyle name="믅됞_laroux" xfId="2121" xr:uid="{00000000-0005-0000-0000-0000DF140000}"/>
    <cellStyle name="백" xfId="2122" xr:uid="{00000000-0005-0000-0000-0000E0140000}"/>
    <cellStyle name="백 " xfId="5425" xr:uid="{00000000-0005-0000-0000-0000E1140000}"/>
    <cellStyle name="백분율 [0]" xfId="2123" xr:uid="{00000000-0005-0000-0000-0000E2140000}"/>
    <cellStyle name="백분율 [2]" xfId="2124" xr:uid="{00000000-0005-0000-0000-0000E3140000}"/>
    <cellStyle name="백분율 2" xfId="2125" xr:uid="{00000000-0005-0000-0000-0000E4140000}"/>
    <cellStyle name="보통" xfId="2126" builtinId="28" customBuiltin="1"/>
    <cellStyle name="본문" xfId="5731" xr:uid="{00000000-0005-0000-0000-0000E6140000}"/>
    <cellStyle name="凤준" xfId="5426" xr:uid="{00000000-0005-0000-0000-0000E7140000}"/>
    <cellStyle name="뷭?" xfId="2127" xr:uid="{00000000-0005-0000-0000-0000E8140000}"/>
    <cellStyle name="빨간색" xfId="2128" xr:uid="{00000000-0005-0000-0000-0000E9140000}"/>
    <cellStyle name="빨강" xfId="2129" xr:uid="{00000000-0005-0000-0000-0000EA140000}"/>
    <cellStyle name="설계서" xfId="2130" xr:uid="{00000000-0005-0000-0000-0000EB140000}"/>
    <cellStyle name="설계서-내용" xfId="5427" xr:uid="{00000000-0005-0000-0000-0000EC140000}"/>
    <cellStyle name="설계서-내용-소수점" xfId="5428" xr:uid="{00000000-0005-0000-0000-0000ED140000}"/>
    <cellStyle name="설계서-내용-우" xfId="5429" xr:uid="{00000000-0005-0000-0000-0000EE140000}"/>
    <cellStyle name="설계서-내용-좌" xfId="5430" xr:uid="{00000000-0005-0000-0000-0000EF140000}"/>
    <cellStyle name="설계서-소제목" xfId="5431" xr:uid="{00000000-0005-0000-0000-0000F0140000}"/>
    <cellStyle name="설계서-타이틀" xfId="5432" xr:uid="{00000000-0005-0000-0000-0000F1140000}"/>
    <cellStyle name="설계서-항목" xfId="5433" xr:uid="{00000000-0005-0000-0000-0000F2140000}"/>
    <cellStyle name="설명 텍스트" xfId="2131" builtinId="53" customBuiltin="1"/>
    <cellStyle name="설명 텍스트 2" xfId="5732" xr:uid="{00000000-0005-0000-0000-0000F4140000}"/>
    <cellStyle name="셀 확인" xfId="2132" builtinId="23" customBuiltin="1"/>
    <cellStyle name="소수" xfId="5434" xr:uid="{00000000-0005-0000-0000-0000F6140000}"/>
    <cellStyle name="소수0" xfId="5733" xr:uid="{00000000-0005-0000-0000-0000F7140000}"/>
    <cellStyle name="소수1" xfId="5734" xr:uid="{00000000-0005-0000-0000-0000F8140000}"/>
    <cellStyle name="소수2" xfId="5735" xr:uid="{00000000-0005-0000-0000-0000F9140000}"/>
    <cellStyle name="소수3" xfId="5435" xr:uid="{00000000-0005-0000-0000-0000FA140000}"/>
    <cellStyle name="소수4" xfId="5436" xr:uid="{00000000-0005-0000-0000-0000FB140000}"/>
    <cellStyle name="소수점" xfId="5437" xr:uid="{00000000-0005-0000-0000-0000FC140000}"/>
    <cellStyle name="수당" xfId="5438" xr:uid="{00000000-0005-0000-0000-0000FD140000}"/>
    <cellStyle name="수당2" xfId="5439" xr:uid="{00000000-0005-0000-0000-0000FE140000}"/>
    <cellStyle name="수량" xfId="2133" xr:uid="{00000000-0005-0000-0000-0000FF140000}"/>
    <cellStyle name="수량1" xfId="2134" xr:uid="{00000000-0005-0000-0000-000000150000}"/>
    <cellStyle name="수목명" xfId="2135" xr:uid="{00000000-0005-0000-0000-000001150000}"/>
    <cellStyle name="숫자(R)" xfId="2136" xr:uid="{00000000-0005-0000-0000-000002150000}"/>
    <cellStyle name="쉼표 [0] 2" xfId="2137" xr:uid="{00000000-0005-0000-0000-000004150000}"/>
    <cellStyle name="쉼표 [0] 2 2" xfId="2138" xr:uid="{00000000-0005-0000-0000-000005150000}"/>
    <cellStyle name="쉼표 [0] 2 2 2" xfId="2306" xr:uid="{00000000-0005-0000-0000-000006150000}"/>
    <cellStyle name="쉼표 [0] 2 3" xfId="2139" xr:uid="{00000000-0005-0000-0000-000007150000}"/>
    <cellStyle name="쉼표 [0] 3" xfId="2140" xr:uid="{00000000-0005-0000-0000-000008150000}"/>
    <cellStyle name="쉼표 [0] 3 2" xfId="2141" xr:uid="{00000000-0005-0000-0000-000009150000}"/>
    <cellStyle name="쉼표 [0] 3 2 2" xfId="5440" xr:uid="{00000000-0005-0000-0000-00000A150000}"/>
    <cellStyle name="쉼표 [0] 4" xfId="2142" xr:uid="{00000000-0005-0000-0000-00000B150000}"/>
    <cellStyle name="쉼표 [0] 4 2" xfId="2143" xr:uid="{00000000-0005-0000-0000-00000C150000}"/>
    <cellStyle name="쉼표 [0] 4 3" xfId="5736" xr:uid="{00000000-0005-0000-0000-00000D150000}"/>
    <cellStyle name="쉼표 [0] 4_비학산자연휴양림(14.1.7)" xfId="5441" xr:uid="{00000000-0005-0000-0000-00000E150000}"/>
    <cellStyle name="쉼표 [0] 5" xfId="2144" xr:uid="{00000000-0005-0000-0000-00000F150000}"/>
    <cellStyle name="쉼표 [0] 5 2" xfId="5737" xr:uid="{00000000-0005-0000-0000-000010150000}"/>
    <cellStyle name="쉼표 [0] 6" xfId="2145" xr:uid="{00000000-0005-0000-0000-000011150000}"/>
    <cellStyle name="쉼표 [0] 7" xfId="5442" xr:uid="{00000000-0005-0000-0000-000012150000}"/>
    <cellStyle name="쉼표 2" xfId="2146" xr:uid="{00000000-0005-0000-0000-000014150000}"/>
    <cellStyle name="쉼표 3" xfId="5443" xr:uid="{00000000-0005-0000-0000-000015150000}"/>
    <cellStyle name="스타일 1" xfId="2147" xr:uid="{00000000-0005-0000-0000-000016150000}"/>
    <cellStyle name="스타일 10" xfId="2148" xr:uid="{00000000-0005-0000-0000-000017150000}"/>
    <cellStyle name="스타일 11" xfId="2149" xr:uid="{00000000-0005-0000-0000-000018150000}"/>
    <cellStyle name="스타일 12" xfId="2150" xr:uid="{00000000-0005-0000-0000-000019150000}"/>
    <cellStyle name="스타일 13" xfId="2151" xr:uid="{00000000-0005-0000-0000-00001A150000}"/>
    <cellStyle name="스타일 14" xfId="2152" xr:uid="{00000000-0005-0000-0000-00001B150000}"/>
    <cellStyle name="스타일 15" xfId="2153" xr:uid="{00000000-0005-0000-0000-00001C150000}"/>
    <cellStyle name="스타일 16" xfId="2154" xr:uid="{00000000-0005-0000-0000-00001D150000}"/>
    <cellStyle name="스타일 17" xfId="2155" xr:uid="{00000000-0005-0000-0000-00001E150000}"/>
    <cellStyle name="스타일 18" xfId="2156" xr:uid="{00000000-0005-0000-0000-00001F150000}"/>
    <cellStyle name="스타일 19" xfId="2157" xr:uid="{00000000-0005-0000-0000-000020150000}"/>
    <cellStyle name="스타일 2" xfId="2158" xr:uid="{00000000-0005-0000-0000-000021150000}"/>
    <cellStyle name="스타일 20" xfId="2159" xr:uid="{00000000-0005-0000-0000-000022150000}"/>
    <cellStyle name="스타일 21" xfId="2160" xr:uid="{00000000-0005-0000-0000-000023150000}"/>
    <cellStyle name="스타일 22" xfId="2161" xr:uid="{00000000-0005-0000-0000-000024150000}"/>
    <cellStyle name="스타일 23" xfId="2162" xr:uid="{00000000-0005-0000-0000-000025150000}"/>
    <cellStyle name="스타일 24" xfId="2163" xr:uid="{00000000-0005-0000-0000-000026150000}"/>
    <cellStyle name="스타일 25" xfId="2164" xr:uid="{00000000-0005-0000-0000-000027150000}"/>
    <cellStyle name="스타일 26" xfId="5444" xr:uid="{00000000-0005-0000-0000-000028150000}"/>
    <cellStyle name="스타일 27" xfId="5445" xr:uid="{00000000-0005-0000-0000-000029150000}"/>
    <cellStyle name="스타일 28" xfId="5446" xr:uid="{00000000-0005-0000-0000-00002A150000}"/>
    <cellStyle name="스타일 29" xfId="5447" xr:uid="{00000000-0005-0000-0000-00002B150000}"/>
    <cellStyle name="스타일 3" xfId="2165" xr:uid="{00000000-0005-0000-0000-00002C150000}"/>
    <cellStyle name="스타일 30" xfId="5448" xr:uid="{00000000-0005-0000-0000-00002D150000}"/>
    <cellStyle name="스타일 31" xfId="5449" xr:uid="{00000000-0005-0000-0000-00002E150000}"/>
    <cellStyle name="스타일 32" xfId="5450" xr:uid="{00000000-0005-0000-0000-00002F150000}"/>
    <cellStyle name="스타일 33" xfId="5451" xr:uid="{00000000-0005-0000-0000-000030150000}"/>
    <cellStyle name="스타일 4" xfId="2166" xr:uid="{00000000-0005-0000-0000-000031150000}"/>
    <cellStyle name="스타일 5" xfId="2167" xr:uid="{00000000-0005-0000-0000-000032150000}"/>
    <cellStyle name="스타일 6" xfId="2168" xr:uid="{00000000-0005-0000-0000-000033150000}"/>
    <cellStyle name="스타일 7" xfId="2169" xr:uid="{00000000-0005-0000-0000-000034150000}"/>
    <cellStyle name="스타일 8" xfId="2170" xr:uid="{00000000-0005-0000-0000-000035150000}"/>
    <cellStyle name="스타일 9" xfId="2171" xr:uid="{00000000-0005-0000-0000-000036150000}"/>
    <cellStyle name="안건회계법인" xfId="2172" xr:uid="{00000000-0005-0000-0000-000037150000}"/>
    <cellStyle name="연결된 셀" xfId="2173" builtinId="24" customBuiltin="1"/>
    <cellStyle name="왼쪽2" xfId="2174" xr:uid="{00000000-0005-0000-0000-000039150000}"/>
    <cellStyle name="요약" xfId="2175" builtinId="25" customBuiltin="1"/>
    <cellStyle name="원" xfId="2176" xr:uid="{00000000-0005-0000-0000-00003B150000}"/>
    <cellStyle name="원_1-3.단가산출서(중기손료)" xfId="5452" xr:uid="{00000000-0005-0000-0000-00003C150000}"/>
    <cellStyle name="원_매내천" xfId="5453" xr:uid="{00000000-0005-0000-0000-00003D150000}"/>
    <cellStyle name="원_매내천_배수공" xfId="5454" xr:uid="{00000000-0005-0000-0000-00003E150000}"/>
    <cellStyle name="원_매내천_배수공 (version 2)" xfId="5455" xr:uid="{00000000-0005-0000-0000-00003F150000}"/>
    <cellStyle name="원_매내천_배수공_1" xfId="5456" xr:uid="{00000000-0005-0000-0000-000040150000}"/>
    <cellStyle name="원_매내천_배수공-1" xfId="5457" xr:uid="{00000000-0005-0000-0000-000041150000}"/>
    <cellStyle name="원_매내천_배수공1)" xfId="5458" xr:uid="{00000000-0005-0000-0000-000042150000}"/>
    <cellStyle name="원_매내천_산마루측구" xfId="5459" xr:uid="{00000000-0005-0000-0000-000043150000}"/>
    <cellStyle name="원_매내천_석축공" xfId="5460" xr:uid="{00000000-0005-0000-0000-000044150000}"/>
    <cellStyle name="원_매내천_수량산출서" xfId="5461" xr:uid="{00000000-0005-0000-0000-000045150000}"/>
    <cellStyle name="원_매내천_왕정동수량1" xfId="5462" xr:uid="{00000000-0005-0000-0000-000046150000}"/>
    <cellStyle name="원_매내천_종배수" xfId="5463" xr:uid="{00000000-0005-0000-0000-000047150000}"/>
    <cellStyle name="원_매내천_측구공" xfId="5464" xr:uid="{00000000-0005-0000-0000-000048150000}"/>
    <cellStyle name="원_매내천_측구공1" xfId="5465" xr:uid="{00000000-0005-0000-0000-000049150000}"/>
    <cellStyle name="원_매내천_측구공1_000.수량산출서" xfId="5466" xr:uid="{00000000-0005-0000-0000-00004A150000}"/>
    <cellStyle name="원_매내천_측구공1_1지구포장수량산출 " xfId="5467" xr:uid="{00000000-0005-0000-0000-00004B150000}"/>
    <cellStyle name="원_매내천_측구공1_2공구종합" xfId="5468" xr:uid="{00000000-0005-0000-0000-00004C150000}"/>
    <cellStyle name="원_매내천_측구공1_GABION수량" xfId="5469" xr:uid="{00000000-0005-0000-0000-00004D150000}"/>
    <cellStyle name="원_매내천_측구공1_개거(4.0X1.5)수량" xfId="5470" xr:uid="{00000000-0005-0000-0000-00004E150000}"/>
    <cellStyle name="원_매내천_측구공1_깨기수량" xfId="5471" xr:uid="{00000000-0005-0000-0000-00004F150000}"/>
    <cellStyle name="원_매내천_측구공1_내역서(변경)" xfId="5472" xr:uid="{00000000-0005-0000-0000-000050150000}"/>
    <cellStyle name="원_매내천_측구공1_배수공-1" xfId="5473" xr:uid="{00000000-0005-0000-0000-000051150000}"/>
    <cellStyle name="원_매내천_측구공1_수량산출" xfId="5474" xr:uid="{00000000-0005-0000-0000-000052150000}"/>
    <cellStyle name="원_매내천_측구공1_수량산출 (최종)" xfId="5475" xr:uid="{00000000-0005-0000-0000-000053150000}"/>
    <cellStyle name="원_매내천_측구공1_수량산출(최종)" xfId="5476" xr:uid="{00000000-0005-0000-0000-000054150000}"/>
    <cellStyle name="원_매내천_측구공1_수량산출서1" xfId="5477" xr:uid="{00000000-0005-0000-0000-000055150000}"/>
    <cellStyle name="원_매내천_포장공" xfId="5478" xr:uid="{00000000-0005-0000-0000-000056150000}"/>
    <cellStyle name="원_배수공1" xfId="5479" xr:uid="{00000000-0005-0000-0000-000057150000}"/>
    <cellStyle name="원_부산체신청전기공사(11.15)" xfId="5480" xr:uid="{00000000-0005-0000-0000-000058150000}"/>
    <cellStyle name="원_비학산자연휴양림(14.1.7)" xfId="5481" xr:uid="{00000000-0005-0000-0000-000059150000}"/>
    <cellStyle name="원_비학산자연휴양림(14.2.11)" xfId="5482" xr:uid="{00000000-0005-0000-0000-00005A150000}"/>
    <cellStyle name="원_인큐베이터공장(13.6.4)" xfId="2177" xr:uid="{00000000-0005-0000-0000-00005B150000}"/>
    <cellStyle name="원_조명기구 견적" xfId="2178" xr:uid="{00000000-0005-0000-0000-00005C150000}"/>
    <cellStyle name="원_펜션(12.9.7)" xfId="5483" xr:uid="{00000000-0005-0000-0000-00005D150000}"/>
    <cellStyle name="원_포항기상대청사(13.5.13)" xfId="5484" xr:uid="{00000000-0005-0000-0000-00005E150000}"/>
    <cellStyle name="원_항만관리사업소청사건립공사(설계변경1)" xfId="5485" xr:uid="{00000000-0005-0000-0000-00005F150000}"/>
    <cellStyle name="유1" xfId="2179" xr:uid="{00000000-0005-0000-0000-000060150000}"/>
    <cellStyle name="유영" xfId="2180" xr:uid="{00000000-0005-0000-0000-000061150000}"/>
    <cellStyle name="음수서식" xfId="2181" xr:uid="{00000000-0005-0000-0000-000062150000}"/>
    <cellStyle name="一般_GARMENT STEP FORM HK" xfId="5486" xr:uid="{00000000-0005-0000-0000-000063150000}"/>
    <cellStyle name="일위대가" xfId="5738" xr:uid="{00000000-0005-0000-0000-000064150000}"/>
    <cellStyle name="입력" xfId="2182" builtinId="20" customBuiltin="1"/>
    <cellStyle name="자리수" xfId="2183" xr:uid="{00000000-0005-0000-0000-000066150000}"/>
    <cellStyle name="자리수 - 유형1" xfId="5487" xr:uid="{00000000-0005-0000-0000-000067150000}"/>
    <cellStyle name="자리수_00 개경포친수공간-03(조성계획)" xfId="5488" xr:uid="{00000000-0005-0000-0000-000068150000}"/>
    <cellStyle name="자리수0" xfId="2184" xr:uid="{00000000-0005-0000-0000-000069150000}"/>
    <cellStyle name="정렬" xfId="2185" xr:uid="{00000000-0005-0000-0000-00006A150000}"/>
    <cellStyle name="정렬범위" xfId="2186" xr:uid="{00000000-0005-0000-0000-00006B150000}"/>
    <cellStyle name="제목" xfId="2187" builtinId="15" customBuiltin="1"/>
    <cellStyle name="제목 1" xfId="2188" builtinId="16" customBuiltin="1"/>
    <cellStyle name="제목 1(左)" xfId="2189" xr:uid="{00000000-0005-0000-0000-00006E150000}"/>
    <cellStyle name="제목 1(中)" xfId="2190" xr:uid="{00000000-0005-0000-0000-00006F150000}"/>
    <cellStyle name="제목 2" xfId="2191" builtinId="17" customBuiltin="1"/>
    <cellStyle name="제목 3" xfId="2192" builtinId="18" customBuiltin="1"/>
    <cellStyle name="제목 4" xfId="2193" builtinId="19" customBuiltin="1"/>
    <cellStyle name="제목[1 줄]" xfId="2194" xr:uid="{00000000-0005-0000-0000-000073150000}"/>
    <cellStyle name="제목[2줄 아래]" xfId="2195" xr:uid="{00000000-0005-0000-0000-000074150000}"/>
    <cellStyle name="제목[2줄 위]" xfId="2196" xr:uid="{00000000-0005-0000-0000-000075150000}"/>
    <cellStyle name="제목1" xfId="2197" xr:uid="{00000000-0005-0000-0000-000076150000}"/>
    <cellStyle name="좋음" xfId="2198" builtinId="26" customBuiltin="1"/>
    <cellStyle name="지정되지 않음" xfId="2199" xr:uid="{00000000-0005-0000-0000-000078150000}"/>
    <cellStyle name="지하철정렬" xfId="2200" xr:uid="{00000000-0005-0000-0000-000079150000}"/>
    <cellStyle name="千分位[0]_GARMENT STEP FORM HK" xfId="5489" xr:uid="{00000000-0005-0000-0000-00007A150000}"/>
    <cellStyle name="千分位_GARMENT STEP FORM HK" xfId="5490" xr:uid="{00000000-0005-0000-0000-00007B150000}"/>
    <cellStyle name="출력" xfId="2201" builtinId="21" customBuiltin="1"/>
    <cellStyle name="코드" xfId="2202" xr:uid="{00000000-0005-0000-0000-00007D150000}"/>
    <cellStyle name="콤" xfId="5491" xr:uid="{00000000-0005-0000-0000-00007E150000}"/>
    <cellStyle name="콤_01-내역산출서(새재지구)" xfId="5492" xr:uid="{00000000-0005-0000-0000-00007F150000}"/>
    <cellStyle name="콤_통영생태숲 내역서(변경)" xfId="5493" xr:uid="{00000000-0005-0000-0000-000080150000}"/>
    <cellStyle name="콤_통영생태숲 사전재해내역서 - 081002 " xfId="5494" xr:uid="{00000000-0005-0000-0000-000081150000}"/>
    <cellStyle name="콤마 [" xfId="5495" xr:uid="{00000000-0005-0000-0000-000082150000}"/>
    <cellStyle name="콤마 [0]" xfId="2203" xr:uid="{00000000-0005-0000-0000-000083150000}"/>
    <cellStyle name="콤마 [2]" xfId="2204" xr:uid="{00000000-0005-0000-0000-000084150000}"/>
    <cellStyle name="콤마 [3]" xfId="5496" xr:uid="{00000000-0005-0000-0000-000085150000}"/>
    <cellStyle name="콤마 1" xfId="2205" xr:uid="{00000000-0005-0000-0000-000086150000}"/>
    <cellStyle name="콤마(1)" xfId="2206" xr:uid="{00000000-0005-0000-0000-000087150000}"/>
    <cellStyle name="콤마[ ]" xfId="2207" xr:uid="{00000000-0005-0000-0000-000088150000}"/>
    <cellStyle name="콤마[*]" xfId="2208" xr:uid="{00000000-0005-0000-0000-000089150000}"/>
    <cellStyle name="콤마[,]" xfId="2209" xr:uid="{00000000-0005-0000-0000-00008A150000}"/>
    <cellStyle name="콤마[.]" xfId="2210" xr:uid="{00000000-0005-0000-0000-00008B150000}"/>
    <cellStyle name="콤마[0]" xfId="2211" xr:uid="{00000000-0005-0000-0000-00008C150000}"/>
    <cellStyle name="콤마_  종  합  " xfId="2212" xr:uid="{00000000-0005-0000-0000-00008D150000}"/>
    <cellStyle name="타이틀" xfId="5497" xr:uid="{00000000-0005-0000-0000-00008E150000}"/>
    <cellStyle name="통" xfId="5498" xr:uid="{00000000-0005-0000-0000-00008F150000}"/>
    <cellStyle name="통_01-내역산출서(새재지구)" xfId="5499" xr:uid="{00000000-0005-0000-0000-000090150000}"/>
    <cellStyle name="통_통영생태숲 내역서(변경)" xfId="5500" xr:uid="{00000000-0005-0000-0000-000091150000}"/>
    <cellStyle name="통_통영생태숲 사전재해내역서 - 081002 " xfId="5501" xr:uid="{00000000-0005-0000-0000-000092150000}"/>
    <cellStyle name="통화 [" xfId="5502" xr:uid="{00000000-0005-0000-0000-000093150000}"/>
    <cellStyle name="통화 [0] 2" xfId="2213" xr:uid="{00000000-0005-0000-0000-000094150000}"/>
    <cellStyle name="통화 [0] 3" xfId="5503" xr:uid="{00000000-0005-0000-0000-000095150000}"/>
    <cellStyle name="통화 [0] 3 2" xfId="5739" xr:uid="{00000000-0005-0000-0000-000096150000}"/>
    <cellStyle name="통화 [0] 4" xfId="5504" xr:uid="{00000000-0005-0000-0000-000097150000}"/>
    <cellStyle name="통화 [0] 5" xfId="5505" xr:uid="{00000000-0005-0000-0000-000098150000}"/>
    <cellStyle name="퍼센트" xfId="2214" xr:uid="{00000000-0005-0000-0000-000099150000}"/>
    <cellStyle name="표" xfId="5506" xr:uid="{00000000-0005-0000-0000-00009A150000}"/>
    <cellStyle name="표(가는선,가운데,중앙)" xfId="2215" xr:uid="{00000000-0005-0000-0000-00009B150000}"/>
    <cellStyle name="표(가는선,왼쪽,중앙)" xfId="2216" xr:uid="{00000000-0005-0000-0000-00009C150000}"/>
    <cellStyle name="표(세로쓰기)" xfId="2217" xr:uid="{00000000-0005-0000-0000-00009D150000}"/>
    <cellStyle name="표_01-내역산출서(새재지구)" xfId="5507" xr:uid="{00000000-0005-0000-0000-00009E150000}"/>
    <cellStyle name="표_통영생태숲 내역서(변경)" xfId="5508" xr:uid="{00000000-0005-0000-0000-00009F150000}"/>
    <cellStyle name="표_통영생태숲 사전재해내역서 - 081002 " xfId="5509" xr:uid="{00000000-0005-0000-0000-0000A0150000}"/>
    <cellStyle name="표머릿글(上)" xfId="2218" xr:uid="{00000000-0005-0000-0000-0000A1150000}"/>
    <cellStyle name="표머릿글(中)" xfId="2219" xr:uid="{00000000-0005-0000-0000-0000A2150000}"/>
    <cellStyle name="표머릿글(下)" xfId="2220" xr:uid="{00000000-0005-0000-0000-0000A3150000}"/>
    <cellStyle name="표준" xfId="0" builtinId="0"/>
    <cellStyle name="표준 10" xfId="2221" xr:uid="{00000000-0005-0000-0000-0000A5150000}"/>
    <cellStyle name="표준 100" xfId="5510" xr:uid="{00000000-0005-0000-0000-0000A6150000}"/>
    <cellStyle name="표준 101" xfId="5511" xr:uid="{00000000-0005-0000-0000-0000A7150000}"/>
    <cellStyle name="표준 102" xfId="5512" xr:uid="{00000000-0005-0000-0000-0000A8150000}"/>
    <cellStyle name="표준 103" xfId="5513" xr:uid="{00000000-0005-0000-0000-0000A9150000}"/>
    <cellStyle name="표준 104" xfId="5514" xr:uid="{00000000-0005-0000-0000-0000AA150000}"/>
    <cellStyle name="표준 105" xfId="5515" xr:uid="{00000000-0005-0000-0000-0000AB150000}"/>
    <cellStyle name="표준 106" xfId="5516" xr:uid="{00000000-0005-0000-0000-0000AC150000}"/>
    <cellStyle name="표준 107" xfId="5517" xr:uid="{00000000-0005-0000-0000-0000AD150000}"/>
    <cellStyle name="표준 108" xfId="5518" xr:uid="{00000000-0005-0000-0000-0000AE150000}"/>
    <cellStyle name="표준 109" xfId="5519" xr:uid="{00000000-0005-0000-0000-0000AF150000}"/>
    <cellStyle name="표준 11" xfId="2222" xr:uid="{00000000-0005-0000-0000-0000B0150000}"/>
    <cellStyle name="표준 110" xfId="5520" xr:uid="{00000000-0005-0000-0000-0000B1150000}"/>
    <cellStyle name="표준 111" xfId="5521" xr:uid="{00000000-0005-0000-0000-0000B2150000}"/>
    <cellStyle name="표준 112" xfId="5522" xr:uid="{00000000-0005-0000-0000-0000B3150000}"/>
    <cellStyle name="표준 113" xfId="5523" xr:uid="{00000000-0005-0000-0000-0000B4150000}"/>
    <cellStyle name="표준 114" xfId="5524" xr:uid="{00000000-0005-0000-0000-0000B5150000}"/>
    <cellStyle name="표준 115" xfId="5525" xr:uid="{00000000-0005-0000-0000-0000B6150000}"/>
    <cellStyle name="표준 116" xfId="5526" xr:uid="{00000000-0005-0000-0000-0000B7150000}"/>
    <cellStyle name="표준 117" xfId="5527" xr:uid="{00000000-0005-0000-0000-0000B8150000}"/>
    <cellStyle name="표준 118" xfId="5528" xr:uid="{00000000-0005-0000-0000-0000B9150000}"/>
    <cellStyle name="표준 119" xfId="5529" xr:uid="{00000000-0005-0000-0000-0000BA150000}"/>
    <cellStyle name="표준 12" xfId="2223" xr:uid="{00000000-0005-0000-0000-0000BB150000}"/>
    <cellStyle name="표준 12 2" xfId="5530" xr:uid="{00000000-0005-0000-0000-0000BC150000}"/>
    <cellStyle name="표준 120" xfId="5531" xr:uid="{00000000-0005-0000-0000-0000BD150000}"/>
    <cellStyle name="표준 121" xfId="5532" xr:uid="{00000000-0005-0000-0000-0000BE150000}"/>
    <cellStyle name="표준 122" xfId="5533" xr:uid="{00000000-0005-0000-0000-0000BF150000}"/>
    <cellStyle name="표준 123" xfId="5534" xr:uid="{00000000-0005-0000-0000-0000C0150000}"/>
    <cellStyle name="표준 124" xfId="5535" xr:uid="{00000000-0005-0000-0000-0000C1150000}"/>
    <cellStyle name="표준 125" xfId="5536" xr:uid="{00000000-0005-0000-0000-0000C2150000}"/>
    <cellStyle name="표준 126" xfId="5537" xr:uid="{00000000-0005-0000-0000-0000C3150000}"/>
    <cellStyle name="표준 127" xfId="5538" xr:uid="{00000000-0005-0000-0000-0000C4150000}"/>
    <cellStyle name="표준 128" xfId="5539" xr:uid="{00000000-0005-0000-0000-0000C5150000}"/>
    <cellStyle name="표준 129" xfId="5540" xr:uid="{00000000-0005-0000-0000-0000C6150000}"/>
    <cellStyle name="표준 13" xfId="2224" xr:uid="{00000000-0005-0000-0000-0000C7150000}"/>
    <cellStyle name="표준 130" xfId="5541" xr:uid="{00000000-0005-0000-0000-0000C8150000}"/>
    <cellStyle name="표준 131" xfId="5542" xr:uid="{00000000-0005-0000-0000-0000C9150000}"/>
    <cellStyle name="표준 132" xfId="5543" xr:uid="{00000000-0005-0000-0000-0000CA150000}"/>
    <cellStyle name="표준 132 2" xfId="5544" xr:uid="{00000000-0005-0000-0000-0000CB150000}"/>
    <cellStyle name="표준 133" xfId="5545" xr:uid="{00000000-0005-0000-0000-0000CC150000}"/>
    <cellStyle name="표준 134" xfId="5546" xr:uid="{00000000-0005-0000-0000-0000CD150000}"/>
    <cellStyle name="표준 135" xfId="5547" xr:uid="{00000000-0005-0000-0000-0000CE150000}"/>
    <cellStyle name="표준 136" xfId="5548" xr:uid="{00000000-0005-0000-0000-0000CF150000}"/>
    <cellStyle name="표준 137" xfId="5549" xr:uid="{00000000-0005-0000-0000-0000D0150000}"/>
    <cellStyle name="표준 138" xfId="5550" xr:uid="{00000000-0005-0000-0000-0000D1150000}"/>
    <cellStyle name="표준 139" xfId="5551" xr:uid="{00000000-0005-0000-0000-0000D2150000}"/>
    <cellStyle name="표준 14" xfId="2225" xr:uid="{00000000-0005-0000-0000-0000D3150000}"/>
    <cellStyle name="표준 140" xfId="5552" xr:uid="{00000000-0005-0000-0000-0000D4150000}"/>
    <cellStyle name="표준 141" xfId="5553" xr:uid="{00000000-0005-0000-0000-0000D5150000}"/>
    <cellStyle name="표준 142" xfId="5554" xr:uid="{00000000-0005-0000-0000-0000D6150000}"/>
    <cellStyle name="표준 143" xfId="5555" xr:uid="{00000000-0005-0000-0000-0000D7150000}"/>
    <cellStyle name="표준 144" xfId="5556" xr:uid="{00000000-0005-0000-0000-0000D8150000}"/>
    <cellStyle name="표준 145" xfId="5557" xr:uid="{00000000-0005-0000-0000-0000D9150000}"/>
    <cellStyle name="표준 146" xfId="5558" xr:uid="{00000000-0005-0000-0000-0000DA150000}"/>
    <cellStyle name="표준 147" xfId="5559" xr:uid="{00000000-0005-0000-0000-0000DB150000}"/>
    <cellStyle name="표준 148" xfId="5560" xr:uid="{00000000-0005-0000-0000-0000DC150000}"/>
    <cellStyle name="표준 149" xfId="5561" xr:uid="{00000000-0005-0000-0000-0000DD150000}"/>
    <cellStyle name="표준 15" xfId="2226" xr:uid="{00000000-0005-0000-0000-0000DE150000}"/>
    <cellStyle name="표준 150" xfId="5562" xr:uid="{00000000-0005-0000-0000-0000DF150000}"/>
    <cellStyle name="표준 151" xfId="5563" xr:uid="{00000000-0005-0000-0000-0000E0150000}"/>
    <cellStyle name="표준 152" xfId="5564" xr:uid="{00000000-0005-0000-0000-0000E1150000}"/>
    <cellStyle name="표준 153" xfId="5565" xr:uid="{00000000-0005-0000-0000-0000E2150000}"/>
    <cellStyle name="표준 154" xfId="5566" xr:uid="{00000000-0005-0000-0000-0000E3150000}"/>
    <cellStyle name="표준 155" xfId="5567" xr:uid="{00000000-0005-0000-0000-0000E4150000}"/>
    <cellStyle name="표준 156" xfId="5568" xr:uid="{00000000-0005-0000-0000-0000E5150000}"/>
    <cellStyle name="표준 157" xfId="5569" xr:uid="{00000000-0005-0000-0000-0000E6150000}"/>
    <cellStyle name="표준 158" xfId="5570" xr:uid="{00000000-0005-0000-0000-0000E7150000}"/>
    <cellStyle name="표준 159" xfId="5571" xr:uid="{00000000-0005-0000-0000-0000E8150000}"/>
    <cellStyle name="표준 16" xfId="2227" xr:uid="{00000000-0005-0000-0000-0000E9150000}"/>
    <cellStyle name="표준 160" xfId="5572" xr:uid="{00000000-0005-0000-0000-0000EA150000}"/>
    <cellStyle name="표준 161" xfId="5573" xr:uid="{00000000-0005-0000-0000-0000EB150000}"/>
    <cellStyle name="표준 162" xfId="5574" xr:uid="{00000000-0005-0000-0000-0000EC150000}"/>
    <cellStyle name="표준 163" xfId="5575" xr:uid="{00000000-0005-0000-0000-0000ED150000}"/>
    <cellStyle name="표준 164" xfId="5576" xr:uid="{00000000-0005-0000-0000-0000EE150000}"/>
    <cellStyle name="표준 165" xfId="5577" xr:uid="{00000000-0005-0000-0000-0000EF150000}"/>
    <cellStyle name="표준 166" xfId="5578" xr:uid="{00000000-0005-0000-0000-0000F0150000}"/>
    <cellStyle name="표준 167" xfId="5579" xr:uid="{00000000-0005-0000-0000-0000F1150000}"/>
    <cellStyle name="표준 17" xfId="2228" xr:uid="{00000000-0005-0000-0000-0000F2150000}"/>
    <cellStyle name="표준 18" xfId="2229" xr:uid="{00000000-0005-0000-0000-0000F3150000}"/>
    <cellStyle name="표준 19" xfId="2230" xr:uid="{00000000-0005-0000-0000-0000F4150000}"/>
    <cellStyle name="표준 2" xfId="2231" xr:uid="{00000000-0005-0000-0000-0000F5150000}"/>
    <cellStyle name="표준 2 2" xfId="2232" xr:uid="{00000000-0005-0000-0000-0000F6150000}"/>
    <cellStyle name="표준 2 3" xfId="5580" xr:uid="{00000000-0005-0000-0000-0000F7150000}"/>
    <cellStyle name="표준 2 3 2" xfId="5581" xr:uid="{00000000-0005-0000-0000-0000F8150000}"/>
    <cellStyle name="표준 2 4" xfId="5582" xr:uid="{00000000-0005-0000-0000-0000F9150000}"/>
    <cellStyle name="표준 2 4 2" xfId="5583" xr:uid="{00000000-0005-0000-0000-0000FA150000}"/>
    <cellStyle name="표준 2 4 3" xfId="5584" xr:uid="{00000000-0005-0000-0000-0000FB150000}"/>
    <cellStyle name="표준 2 5" xfId="5585" xr:uid="{00000000-0005-0000-0000-0000FC150000}"/>
    <cellStyle name="표준 2 6" xfId="5740" xr:uid="{00000000-0005-0000-0000-0000FD150000}"/>
    <cellStyle name="표준 2 7" xfId="5741" xr:uid="{00000000-0005-0000-0000-0000FE150000}"/>
    <cellStyle name="표준 2_03.03 기양3리 마을회관 신축 전기공사(내역서)-LED관급" xfId="5586" xr:uid="{00000000-0005-0000-0000-0000FF150000}"/>
    <cellStyle name="표준 20" xfId="2233" xr:uid="{00000000-0005-0000-0000-000000160000}"/>
    <cellStyle name="표준 21" xfId="2234" xr:uid="{00000000-0005-0000-0000-000001160000}"/>
    <cellStyle name="표준 22" xfId="2235" xr:uid="{00000000-0005-0000-0000-000002160000}"/>
    <cellStyle name="표준 23" xfId="2236" xr:uid="{00000000-0005-0000-0000-000003160000}"/>
    <cellStyle name="표준 24" xfId="2237" xr:uid="{00000000-0005-0000-0000-000004160000}"/>
    <cellStyle name="표준 25" xfId="2238" xr:uid="{00000000-0005-0000-0000-000005160000}"/>
    <cellStyle name="표준 26" xfId="2239" xr:uid="{00000000-0005-0000-0000-000006160000}"/>
    <cellStyle name="표준 27" xfId="2240" xr:uid="{00000000-0005-0000-0000-000007160000}"/>
    <cellStyle name="표준 28" xfId="2241" xr:uid="{00000000-0005-0000-0000-000008160000}"/>
    <cellStyle name="표준 29" xfId="2242" xr:uid="{00000000-0005-0000-0000-000009160000}"/>
    <cellStyle name="표준 3" xfId="2243" xr:uid="{00000000-0005-0000-0000-00000A160000}"/>
    <cellStyle name="표준 3 2" xfId="5587" xr:uid="{00000000-0005-0000-0000-00000B160000}"/>
    <cellStyle name="표준 3 2 2" xfId="5588" xr:uid="{00000000-0005-0000-0000-00000C160000}"/>
    <cellStyle name="표준 3 2 2 2" xfId="5589" xr:uid="{00000000-0005-0000-0000-00000D160000}"/>
    <cellStyle name="표준 3 3" xfId="5742" xr:uid="{00000000-0005-0000-0000-00000E160000}"/>
    <cellStyle name="표준 30" xfId="2244" xr:uid="{00000000-0005-0000-0000-00000F160000}"/>
    <cellStyle name="표준 31" xfId="2245" xr:uid="{00000000-0005-0000-0000-000010160000}"/>
    <cellStyle name="표준 32" xfId="2246" xr:uid="{00000000-0005-0000-0000-000011160000}"/>
    <cellStyle name="표준 33" xfId="2247" xr:uid="{00000000-0005-0000-0000-000012160000}"/>
    <cellStyle name="표준 33 2" xfId="5743" xr:uid="{00000000-0005-0000-0000-000013160000}"/>
    <cellStyle name="표준 34" xfId="2248" xr:uid="{00000000-0005-0000-0000-000014160000}"/>
    <cellStyle name="표준 35" xfId="2249" xr:uid="{00000000-0005-0000-0000-000015160000}"/>
    <cellStyle name="표준 36" xfId="2250" xr:uid="{00000000-0005-0000-0000-000016160000}"/>
    <cellStyle name="표준 37" xfId="2251" xr:uid="{00000000-0005-0000-0000-000017160000}"/>
    <cellStyle name="표준 38" xfId="2252" xr:uid="{00000000-0005-0000-0000-000018160000}"/>
    <cellStyle name="표준 39" xfId="2253" xr:uid="{00000000-0005-0000-0000-000019160000}"/>
    <cellStyle name="표준 4" xfId="2254" xr:uid="{00000000-0005-0000-0000-00001A160000}"/>
    <cellStyle name="표준 4 2" xfId="2255" xr:uid="{00000000-0005-0000-0000-00001B160000}"/>
    <cellStyle name="표준 40" xfId="2256" xr:uid="{00000000-0005-0000-0000-00001C160000}"/>
    <cellStyle name="표준 41" xfId="2257" xr:uid="{00000000-0005-0000-0000-00001D160000}"/>
    <cellStyle name="표준 42" xfId="2258" xr:uid="{00000000-0005-0000-0000-00001E160000}"/>
    <cellStyle name="표준 43" xfId="2259" xr:uid="{00000000-0005-0000-0000-00001F160000}"/>
    <cellStyle name="표준 44" xfId="2260" xr:uid="{00000000-0005-0000-0000-000020160000}"/>
    <cellStyle name="표준 45" xfId="2261" xr:uid="{00000000-0005-0000-0000-000021160000}"/>
    <cellStyle name="표준 46" xfId="2262" xr:uid="{00000000-0005-0000-0000-000022160000}"/>
    <cellStyle name="표준 47" xfId="2263" xr:uid="{00000000-0005-0000-0000-000023160000}"/>
    <cellStyle name="표준 48" xfId="2264" xr:uid="{00000000-0005-0000-0000-000024160000}"/>
    <cellStyle name="표준 49" xfId="2265" xr:uid="{00000000-0005-0000-0000-000025160000}"/>
    <cellStyle name="표준 5" xfId="2266" xr:uid="{00000000-0005-0000-0000-000026160000}"/>
    <cellStyle name="표준 5 2" xfId="5590" xr:uid="{00000000-0005-0000-0000-000027160000}"/>
    <cellStyle name="표준 50" xfId="2267" xr:uid="{00000000-0005-0000-0000-000028160000}"/>
    <cellStyle name="표준 51" xfId="2268" xr:uid="{00000000-0005-0000-0000-000029160000}"/>
    <cellStyle name="표준 52" xfId="2269" xr:uid="{00000000-0005-0000-0000-00002A160000}"/>
    <cellStyle name="표준 53" xfId="2270" xr:uid="{00000000-0005-0000-0000-00002B160000}"/>
    <cellStyle name="표준 54" xfId="2271" xr:uid="{00000000-0005-0000-0000-00002C160000}"/>
    <cellStyle name="표준 54 2" xfId="2272" xr:uid="{00000000-0005-0000-0000-00002D160000}"/>
    <cellStyle name="표준 55" xfId="2273" xr:uid="{00000000-0005-0000-0000-00002E160000}"/>
    <cellStyle name="표준 56" xfId="2274" xr:uid="{00000000-0005-0000-0000-00002F160000}"/>
    <cellStyle name="표준 57" xfId="2275" xr:uid="{00000000-0005-0000-0000-000030160000}"/>
    <cellStyle name="표준 58" xfId="2276" xr:uid="{00000000-0005-0000-0000-000031160000}"/>
    <cellStyle name="표준 59" xfId="2277" xr:uid="{00000000-0005-0000-0000-000032160000}"/>
    <cellStyle name="표준 6" xfId="2278" xr:uid="{00000000-0005-0000-0000-000033160000}"/>
    <cellStyle name="표준 6 2" xfId="5744" xr:uid="{00000000-0005-0000-0000-000034160000}"/>
    <cellStyle name="표준 60" xfId="2279" xr:uid="{00000000-0005-0000-0000-000035160000}"/>
    <cellStyle name="표준 61" xfId="2280" xr:uid="{00000000-0005-0000-0000-000036160000}"/>
    <cellStyle name="표준 62" xfId="2281" xr:uid="{00000000-0005-0000-0000-000037160000}"/>
    <cellStyle name="표준 63" xfId="2282" xr:uid="{00000000-0005-0000-0000-000038160000}"/>
    <cellStyle name="표준 64" xfId="2283" xr:uid="{00000000-0005-0000-0000-000039160000}"/>
    <cellStyle name="표준 65" xfId="2284" xr:uid="{00000000-0005-0000-0000-00003A160000}"/>
    <cellStyle name="표준 66" xfId="2285" xr:uid="{00000000-0005-0000-0000-00003B160000}"/>
    <cellStyle name="표준 67" xfId="2286" xr:uid="{00000000-0005-0000-0000-00003C160000}"/>
    <cellStyle name="표준 68" xfId="2287" xr:uid="{00000000-0005-0000-0000-00003D160000}"/>
    <cellStyle name="표준 69" xfId="2288" xr:uid="{00000000-0005-0000-0000-00003E160000}"/>
    <cellStyle name="표준 7" xfId="2289" xr:uid="{00000000-0005-0000-0000-00003F160000}"/>
    <cellStyle name="표준 70" xfId="2290" xr:uid="{00000000-0005-0000-0000-000040160000}"/>
    <cellStyle name="표준 71" xfId="2291" xr:uid="{00000000-0005-0000-0000-000041160000}"/>
    <cellStyle name="표준 72" xfId="5591" xr:uid="{00000000-0005-0000-0000-000042160000}"/>
    <cellStyle name="표준 72 2" xfId="2305" xr:uid="{00000000-0005-0000-0000-000043160000}"/>
    <cellStyle name="표준 72 2 2" xfId="5745" xr:uid="{00000000-0005-0000-0000-000044160000}"/>
    <cellStyle name="표준 73" xfId="5592" xr:uid="{00000000-0005-0000-0000-000045160000}"/>
    <cellStyle name="표준 74" xfId="5593" xr:uid="{00000000-0005-0000-0000-000046160000}"/>
    <cellStyle name="표준 75" xfId="5594" xr:uid="{00000000-0005-0000-0000-000047160000}"/>
    <cellStyle name="표준 75 2" xfId="5595" xr:uid="{00000000-0005-0000-0000-000048160000}"/>
    <cellStyle name="표준 76" xfId="5596" xr:uid="{00000000-0005-0000-0000-000049160000}"/>
    <cellStyle name="표준 77" xfId="5597" xr:uid="{00000000-0005-0000-0000-00004A160000}"/>
    <cellStyle name="표준 78" xfId="5598" xr:uid="{00000000-0005-0000-0000-00004B160000}"/>
    <cellStyle name="표준 79" xfId="5599" xr:uid="{00000000-0005-0000-0000-00004C160000}"/>
    <cellStyle name="표준 8" xfId="2292" xr:uid="{00000000-0005-0000-0000-00004D160000}"/>
    <cellStyle name="표준 80" xfId="5600" xr:uid="{00000000-0005-0000-0000-00004E160000}"/>
    <cellStyle name="표준 81" xfId="5601" xr:uid="{00000000-0005-0000-0000-00004F160000}"/>
    <cellStyle name="표준 82" xfId="5602" xr:uid="{00000000-0005-0000-0000-000050160000}"/>
    <cellStyle name="표준 83" xfId="5603" xr:uid="{00000000-0005-0000-0000-000051160000}"/>
    <cellStyle name="표준 83 2" xfId="5604" xr:uid="{00000000-0005-0000-0000-000052160000}"/>
    <cellStyle name="표준 84" xfId="5605" xr:uid="{00000000-0005-0000-0000-000053160000}"/>
    <cellStyle name="표준 85" xfId="5606" xr:uid="{00000000-0005-0000-0000-000054160000}"/>
    <cellStyle name="표준 86" xfId="5607" xr:uid="{00000000-0005-0000-0000-000055160000}"/>
    <cellStyle name="표준 86 2" xfId="5608" xr:uid="{00000000-0005-0000-0000-000056160000}"/>
    <cellStyle name="표준 87" xfId="5609" xr:uid="{00000000-0005-0000-0000-000057160000}"/>
    <cellStyle name="표준 88" xfId="5610" xr:uid="{00000000-0005-0000-0000-000058160000}"/>
    <cellStyle name="표준 89" xfId="5611" xr:uid="{00000000-0005-0000-0000-000059160000}"/>
    <cellStyle name="표준 9" xfId="2293" xr:uid="{00000000-0005-0000-0000-00005A160000}"/>
    <cellStyle name="표준 90" xfId="5612" xr:uid="{00000000-0005-0000-0000-00005B160000}"/>
    <cellStyle name="표준 91" xfId="5613" xr:uid="{00000000-0005-0000-0000-00005C160000}"/>
    <cellStyle name="표준 92" xfId="5614" xr:uid="{00000000-0005-0000-0000-00005D160000}"/>
    <cellStyle name="표준 93" xfId="5615" xr:uid="{00000000-0005-0000-0000-00005E160000}"/>
    <cellStyle name="표준 93 2" xfId="2294" xr:uid="{00000000-0005-0000-0000-00005F160000}"/>
    <cellStyle name="표준 94" xfId="5616" xr:uid="{00000000-0005-0000-0000-000060160000}"/>
    <cellStyle name="표준 95" xfId="5617" xr:uid="{00000000-0005-0000-0000-000061160000}"/>
    <cellStyle name="표준 96" xfId="5618" xr:uid="{00000000-0005-0000-0000-000062160000}"/>
    <cellStyle name="표준 97" xfId="5619" xr:uid="{00000000-0005-0000-0000-000063160000}"/>
    <cellStyle name="표준 98" xfId="5620" xr:uid="{00000000-0005-0000-0000-000064160000}"/>
    <cellStyle name="표준 99" xfId="5621" xr:uid="{00000000-0005-0000-0000-000065160000}"/>
    <cellStyle name="標準_Akia(F）-8" xfId="2295" xr:uid="{00000000-0005-0000-0000-000066160000}"/>
    <cellStyle name="표준_강남원가-금회" xfId="2296" xr:uid="{00000000-0005-0000-0000-000067160000}"/>
    <cellStyle name="표준_문화회관전기 2" xfId="5746" xr:uid="{00000000-0005-0000-0000-000069160000}"/>
    <cellStyle name="표준_포항예술고등학교 생활관 증축공사(내역서)" xfId="2297" xr:uid="{00000000-0005-0000-0000-00006A160000}"/>
    <cellStyle name="표준1" xfId="2298" xr:uid="{00000000-0005-0000-0000-00006B160000}"/>
    <cellStyle name="표준2" xfId="2299" xr:uid="{00000000-0005-0000-0000-00006C160000}"/>
    <cellStyle name="표쥰" xfId="5622" xr:uid="{00000000-0005-0000-0000-00006D160000}"/>
    <cellStyle name="하이퍼링크 2" xfId="5623" xr:uid="{00000000-0005-0000-0000-00006E160000}"/>
    <cellStyle name="합계" xfId="2300" xr:uid="{00000000-0005-0000-0000-00006F160000}"/>
    <cellStyle name="합산" xfId="2301" xr:uid="{00000000-0005-0000-0000-000070160000}"/>
    <cellStyle name="해동양식" xfId="2302" xr:uid="{00000000-0005-0000-0000-000071160000}"/>
    <cellStyle name="貨幣 [0]_GARMENT STEP FORM HK" xfId="5624" xr:uid="{00000000-0005-0000-0000-000072160000}"/>
    <cellStyle name="貨幣_GARMENT STEP FORM HK" xfId="5625" xr:uid="{00000000-0005-0000-0000-000073160000}"/>
    <cellStyle name="화폐기호" xfId="2303" xr:uid="{00000000-0005-0000-0000-000074160000}"/>
    <cellStyle name="화폐기호0" xfId="2304" xr:uid="{00000000-0005-0000-0000-000075160000}"/>
  </cellStyles>
  <dxfs count="6">
    <dxf>
      <numFmt numFmtId="280" formatCode="#,###"/>
    </dxf>
    <dxf>
      <numFmt numFmtId="281" formatCode="#,##0.0#####"/>
    </dxf>
    <dxf>
      <numFmt numFmtId="280" formatCode="#,###"/>
    </dxf>
    <dxf>
      <numFmt numFmtId="281" formatCode="#,##0.0#####"/>
    </dxf>
    <dxf>
      <numFmt numFmtId="280" formatCode="#,###"/>
    </dxf>
    <dxf>
      <numFmt numFmtId="281" formatCode="#,##0.0#####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d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kstation\&#49340;&#51221;&#50644;&#51648;&#45768;&#50612;&#47553;\&#49340;&#49340;\&#53685;&#49888;\&#45224;&#48512;&#46020;&#47196;\WINDOWS\Temporary%20Internet%20Files\Content.IE5\41AZK5Q3\MSOffice\Excel\work\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backup1\2001&#45380;\&#49888;&#50900;&#52397;&#49548;&#45380;&#47928;&#54868;&#49468;&#53552;\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Program%20Files\AutoCAD%20R14\&#49892;&#49884;\&#49569;&#46972;&#52488;&#46321;&#54617;&#44368;\&#45236;&#50669;&#49436;\&#49569;&#46972;&#52488;&#51473;&#54617;&#44368;(final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500;&#49340;-&#49444;&#487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068;&#53945;&#49688;&#44053;-&#52509;&#4429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부산여자고등학교 방송장치D-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부대대비"/>
      <sheetName val="냉연집계"/>
      <sheetName val="Sheet3"/>
      <sheetName val="과천MAIN"/>
      <sheetName val="대비"/>
      <sheetName val="내역서(총)"/>
      <sheetName val="신우"/>
      <sheetName val="교각계산"/>
      <sheetName val="일위대가"/>
      <sheetName val="직재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J直材4"/>
      <sheetName val="공사원가계산서"/>
      <sheetName val="TOTAL"/>
      <sheetName val="code"/>
      <sheetName val="N賃率-職"/>
      <sheetName val="직노"/>
      <sheetName val="설계조건"/>
      <sheetName val="민속촌메뉴"/>
      <sheetName val="수량산출서"/>
      <sheetName val="노원열병합  건축공사기성내역서"/>
      <sheetName val="20관리비율"/>
      <sheetName val="plan&amp;section of foundation"/>
      <sheetName val="화재 탐지 설비"/>
      <sheetName val="工완성공사율"/>
      <sheetName val="Sheet1"/>
      <sheetName val="내역서1999.8최종"/>
      <sheetName val="업무"/>
      <sheetName val="FANDBS"/>
      <sheetName val="GRDATA"/>
      <sheetName val="SHAFTDBSE"/>
      <sheetName val="자재단가비교표"/>
      <sheetName val="전기일위대가"/>
      <sheetName val="DATA"/>
      <sheetName val="주소록"/>
      <sheetName val="공사현황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Sheet14"/>
      <sheetName val="Sheet13"/>
      <sheetName val="danga"/>
      <sheetName val="ilch"/>
      <sheetName val="소비자가"/>
      <sheetName val="6호기"/>
      <sheetName val="Y-WORK"/>
      <sheetName val="견적서"/>
      <sheetName val="내역"/>
      <sheetName val="설직재-1"/>
      <sheetName val="개요"/>
      <sheetName val="을지"/>
      <sheetName val="DB"/>
      <sheetName val="기성금내역서"/>
      <sheetName val="일위단가"/>
      <sheetName val="건축내역"/>
      <sheetName val="합천내역"/>
      <sheetName val="1안"/>
      <sheetName val="단가표"/>
      <sheetName val="밸브설치"/>
      <sheetName val="사통"/>
      <sheetName val="을"/>
      <sheetName val="음료실행"/>
      <sheetName val="APT내역"/>
      <sheetName val="부대시설"/>
      <sheetName val="기둥(원형)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재집"/>
      <sheetName val="단가조사"/>
      <sheetName val="노임이"/>
      <sheetName val="EACT10"/>
      <sheetName val="입출재고현황 (2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설비"/>
      <sheetName val="타견적1"/>
      <sheetName val="타견적2"/>
      <sheetName val="타견적3"/>
      <sheetName val="소상 &quot;1&quot;"/>
      <sheetName val="copy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CP-E2 (품셈표)"/>
      <sheetName val="조도계산(1)"/>
      <sheetName val="U-TYPE(1)"/>
      <sheetName val="종배수관"/>
      <sheetName val="전차선로 물량표"/>
      <sheetName val="와동25-3(변경)"/>
      <sheetName val="반중력식옹벽3.5"/>
      <sheetName val="일위대가목록"/>
      <sheetName val="품목납기"/>
      <sheetName val="001"/>
      <sheetName val="60명당사(총괄)"/>
      <sheetName val="기초대가"/>
      <sheetName val="97"/>
      <sheetName val="WORK"/>
      <sheetName val="김재복부장님"/>
      <sheetName val="70%"/>
      <sheetName val="Macro1"/>
      <sheetName val="Macro2"/>
      <sheetName val="중기사용료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부하(성남)"/>
      <sheetName val="견적대비 견적서"/>
      <sheetName val="GAEYO"/>
      <sheetName val="UserData"/>
      <sheetName val="환율"/>
      <sheetName val="11.단가비교표_"/>
      <sheetName val="16.기계경비산출내역_"/>
      <sheetName val="원가계산서"/>
      <sheetName val="LOPCALC"/>
      <sheetName val="단가산출(변경없음)"/>
      <sheetName val="신규 수주분(사용자 정의)"/>
      <sheetName val="장애코드"/>
      <sheetName val="현금예금"/>
      <sheetName val="OPT7"/>
      <sheetName val="6PILE  (돌출)"/>
      <sheetName val="금액집계"/>
      <sheetName val="Sheet9"/>
      <sheetName val="통신원가"/>
      <sheetName val="터파기및재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기성"/>
      <sheetName val="7.1 자재단가표(케이블)"/>
      <sheetName val="dt0301"/>
      <sheetName val="dtt0301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내부부하"/>
      <sheetName val="맨홀토공"/>
      <sheetName val="입상내역"/>
      <sheetName val="도근좌표"/>
      <sheetName val="날개벽수량표"/>
      <sheetName val="전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CTEMCOST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외주가공"/>
      <sheetName val="7단가"/>
      <sheetName val="목록"/>
      <sheetName val="자료"/>
      <sheetName val="토공계산서(부체도로)"/>
      <sheetName val="우각부보강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DRUM"/>
      <sheetName val="품산출서"/>
      <sheetName val="견내"/>
      <sheetName val="매립"/>
      <sheetName val="FACTOR"/>
      <sheetName val="Cost bd-&quot;A&quot;"/>
      <sheetName val="실정공사비단가표"/>
      <sheetName val="PROCESS"/>
      <sheetName val="일위대가(계측기설치)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dtxl"/>
      <sheetName val="단면가정"/>
      <sheetName val="7내역"/>
      <sheetName val="표지판단위"/>
      <sheetName val="설계"/>
      <sheetName val="협조전"/>
      <sheetName val="FAB별"/>
      <sheetName val="견적(갑지)"/>
      <sheetName val="담장산출"/>
      <sheetName val="BOX"/>
      <sheetName val="건축내역서"/>
      <sheetName val="말뚝지지력산정"/>
      <sheetName val="예산대비"/>
      <sheetName val="공문"/>
      <sheetName val="NEYOK"/>
      <sheetName val="1-1"/>
      <sheetName val="차도조도계산"/>
      <sheetName val="노무비 근거"/>
      <sheetName val="소업1교"/>
      <sheetName val="배수내역 (2)"/>
      <sheetName val="BUS제원1"/>
      <sheetName val="단가조사서"/>
      <sheetName val="목차"/>
      <sheetName val="간지"/>
      <sheetName val="간선계산"/>
      <sheetName val="Controls"/>
      <sheetName val="단가"/>
      <sheetName val="수량산출서 갑지"/>
      <sheetName val="11"/>
      <sheetName val="CB"/>
      <sheetName val="단위수량"/>
      <sheetName val="변경갑지"/>
      <sheetName val="증감(갑지)"/>
      <sheetName val="손익차9월2"/>
      <sheetName val="계약내력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 HIT-&gt;HMC 견적(3900)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cost"/>
      <sheetName val="총괄"/>
      <sheetName val="공사비"/>
      <sheetName val="OPT"/>
      <sheetName val="SV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자판실행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자재조사표(참고용)"/>
      <sheetName val="품셈집계표"/>
      <sheetName val="일반부표집계표"/>
      <sheetName val="기초단가"/>
      <sheetName val="수량집계"/>
      <sheetName val="수량산출서 (2)"/>
      <sheetName val="우수"/>
      <sheetName val="시화점실행"/>
      <sheetName val="상승노임"/>
      <sheetName val="원계약서"/>
      <sheetName val="총괄내역"/>
      <sheetName val="단위중량"/>
      <sheetName val="변화치수"/>
      <sheetName val="Baby일위대가"/>
      <sheetName val="실행간접비용"/>
      <sheetName val="공주-교대(A1)"/>
      <sheetName val="기초자료입력"/>
      <sheetName val="토사(PE)"/>
      <sheetName val="Ekog10"/>
      <sheetName val="코드표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공종별내역서"/>
      <sheetName val="맨홀토공산출"/>
      <sheetName val="자재"/>
      <sheetName val="원형맨홀수량"/>
      <sheetName val="기기리스트"/>
      <sheetName val="01"/>
      <sheetName val="연돌일위집계"/>
      <sheetName val="시행예산"/>
      <sheetName val="AHU집계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본실행경비"/>
      <sheetName val="해상PCB"/>
      <sheetName val="__MAIN"/>
      <sheetName val="회로내역(승인)"/>
      <sheetName val="안정검토(온1)"/>
      <sheetName val="물량산출근거"/>
      <sheetName val="수안보-MBR1"/>
      <sheetName val="L형 옹벽"/>
      <sheetName val="COVER"/>
      <sheetName val="Site Expenses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유림총괄"/>
      <sheetName val="가격표"/>
      <sheetName val="연령현황"/>
      <sheetName val="Customer Databas"/>
      <sheetName val="암거공"/>
      <sheetName val="배수통관(좌)"/>
      <sheetName val="설계예산서(2016년 보안등 신설공사 단가계약-).xls"/>
      <sheetName val="전체현황"/>
      <sheetName val="주요측점"/>
      <sheetName val="관급"/>
      <sheetName val="투찰(하수)"/>
      <sheetName val="TYPE-A"/>
      <sheetName val="분류작업"/>
      <sheetName val="기본자료"/>
      <sheetName val="2002상반기노임기준"/>
      <sheetName val="__"/>
      <sheetName val="DIAPHRAGM"/>
      <sheetName val="매크로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배수공 시멘트 및 골재량 산출"/>
      <sheetName val="교차구"/>
      <sheetName val="BOQ(전체)"/>
      <sheetName val="위치조서"/>
      <sheetName val="15100"/>
      <sheetName val="현장지지물물량"/>
      <sheetName val="두앙"/>
      <sheetName val="9호관로"/>
      <sheetName val="기성내역서"/>
      <sheetName val="PANEL_중량산출1"/>
      <sheetName val="사전공사"/>
      <sheetName val="000000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 refreshError="1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단위중기"/>
      <sheetName val="BID"/>
      <sheetName val="내역서"/>
      <sheetName val="공사비집계"/>
      <sheetName val="대비"/>
      <sheetName val="견적서"/>
      <sheetName val="기초공"/>
      <sheetName val="기둥(원형)"/>
      <sheetName val="TEL"/>
      <sheetName val="입출재고현황 (2)"/>
      <sheetName val="공사개요"/>
      <sheetName val="일위대가"/>
      <sheetName val="DATA"/>
      <sheetName val="8공구투찰내역서"/>
      <sheetName val="Sheet2"/>
      <sheetName val="RAHMEN"/>
      <sheetName val="경비2내역"/>
      <sheetName val="데이타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말뚝물량"/>
      <sheetName val="수량산출"/>
      <sheetName val="을"/>
      <sheetName val="일위(설)"/>
      <sheetName val="인건비"/>
      <sheetName val="#REF"/>
      <sheetName val="공사내역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단가조사"/>
      <sheetName val="노원열병합  건축공사기성내역서"/>
      <sheetName val="설계명세서"/>
      <sheetName val="1단계"/>
      <sheetName val="구미4단2"/>
      <sheetName val="98지급계획"/>
      <sheetName val="type-F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2.대외공문"/>
      <sheetName val="적용환율"/>
      <sheetName val="PUMP"/>
      <sheetName val="지급자재"/>
      <sheetName val="예산변경사항"/>
      <sheetName val="산출기준(파견전산실)"/>
      <sheetName val="본부소개"/>
      <sheetName val="청천내"/>
      <sheetName val="물가"/>
      <sheetName val="2000.05"/>
      <sheetName val="M1"/>
      <sheetName val="Customer Databas"/>
      <sheetName val="인사자료총집계"/>
      <sheetName val="실행철강하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집계표"/>
      <sheetName val="설비내역서"/>
      <sheetName val="건축내역서"/>
      <sheetName val="전기내역서"/>
      <sheetName val="PROJECT BRIEF(EX.NEW)"/>
      <sheetName val="Sheet4"/>
      <sheetName val="전체"/>
      <sheetName val="DATA1"/>
      <sheetName val="Macro1"/>
      <sheetName val="수량산출서"/>
      <sheetName val="Y-WORK"/>
      <sheetName val="포장복구집계"/>
      <sheetName val="접속 SLAB,BRACKET 설계"/>
      <sheetName val="안정검토"/>
      <sheetName val="내역서(총)"/>
      <sheetName val="사용성검토"/>
      <sheetName val="단면가정"/>
      <sheetName val="Proposal"/>
      <sheetName val="12용지"/>
      <sheetName val="재무가정"/>
      <sheetName val="hvac(제어동)"/>
      <sheetName val="Main"/>
      <sheetName val="현장"/>
      <sheetName val="FRT_O"/>
      <sheetName val="FAB_I"/>
      <sheetName val="협조전"/>
      <sheetName val="정보매체A동"/>
      <sheetName val="ITB COST"/>
      <sheetName val="노임이"/>
      <sheetName val="토적"/>
      <sheetName val="첨부파일"/>
      <sheetName val="가격조사서"/>
      <sheetName val="음료실행"/>
      <sheetName val="가정급수관"/>
      <sheetName val="보일러"/>
      <sheetName val="날개벽(좌,우=45도,75도)"/>
      <sheetName val="시멘트"/>
      <sheetName val="조명율표"/>
      <sheetName val="총괄"/>
      <sheetName val="EKOG10건축"/>
      <sheetName val="인건비 "/>
      <sheetName val="CTEMCOST"/>
      <sheetName val="영업소실적"/>
      <sheetName val="eq_data"/>
      <sheetName val="ABUT수량-A1"/>
      <sheetName val="MOTOR"/>
      <sheetName val="일위목록"/>
      <sheetName val="공통가설"/>
      <sheetName val="2002상반기노임기준"/>
      <sheetName val="노임단가"/>
      <sheetName val="공내역"/>
      <sheetName val="INPUT"/>
      <sheetName val="건축(충일분)"/>
      <sheetName val="가시설단위수량"/>
      <sheetName val="6PILE  (돌출)"/>
      <sheetName val="교량전기"/>
      <sheetName val="토공(완충)"/>
      <sheetName val="옹벽"/>
      <sheetName val="결과조달"/>
      <sheetName val="CAPVC"/>
      <sheetName val="I.설계조건"/>
      <sheetName val=" 견적서"/>
      <sheetName val="소비자가"/>
      <sheetName val="통계연보"/>
      <sheetName val="EACT10"/>
      <sheetName val="내역(입찰)"/>
      <sheetName val="danga"/>
      <sheetName val="ilch"/>
      <sheetName val="정부노임단가"/>
      <sheetName val="토공계산서(부체도로)"/>
      <sheetName val="1호맨홀토공"/>
      <sheetName val="11"/>
      <sheetName val="연결임시"/>
      <sheetName val="날개벽"/>
      <sheetName val="TB-내역서"/>
      <sheetName val="교각1"/>
      <sheetName val="포장공"/>
      <sheetName val="토공"/>
      <sheetName val="기계"/>
      <sheetName val="UNIT"/>
      <sheetName val="산출근거"/>
      <sheetName val="대대터널 설계서"/>
      <sheetName val="WORK"/>
      <sheetName val="담장산출"/>
      <sheetName val="토적1"/>
      <sheetName val="예가표"/>
      <sheetName val="신규일위대가"/>
      <sheetName val="계약내력"/>
      <sheetName val="소업1교"/>
      <sheetName val="갑지1"/>
      <sheetName val="FB25JN"/>
      <sheetName val="갑지(추정)"/>
      <sheetName val="공틀공사"/>
      <sheetName val="공통(20-91)"/>
      <sheetName val="건축내역"/>
      <sheetName val="깨기"/>
      <sheetName val="골조시행"/>
      <sheetName val="견적조건"/>
      <sheetName val="CODE"/>
      <sheetName val="기성내역서표지"/>
      <sheetName val="전기"/>
      <sheetName val="COVER"/>
      <sheetName val="일위대가표"/>
      <sheetName val="퇴비산출근거"/>
      <sheetName val="대로근거"/>
      <sheetName val="중로근거"/>
      <sheetName val="F4-F7"/>
      <sheetName val="직접기초설계"/>
      <sheetName val="모델링"/>
      <sheetName val="재1"/>
      <sheetName val="진주방향"/>
      <sheetName val="자재단가"/>
      <sheetName val="토사(PE)"/>
      <sheetName val="단면치수"/>
      <sheetName val="단면 (2)"/>
      <sheetName val="세부내역"/>
      <sheetName val="건축원가계산서"/>
      <sheetName val="첨부1"/>
      <sheetName val="1련박스"/>
      <sheetName val="도"/>
      <sheetName val="BREAKDOWN(철거설치)"/>
      <sheetName val="99노임기준"/>
      <sheetName val="분류작업"/>
      <sheetName val="분석"/>
      <sheetName val="1.설계기준"/>
      <sheetName val="재집"/>
      <sheetName val="직재"/>
      <sheetName val="설계예산"/>
      <sheetName val="설계"/>
      <sheetName val="내역표지"/>
      <sheetName val="6호기"/>
      <sheetName val="유출부"/>
      <sheetName val="안정계산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견적3"/>
      <sheetName val="Discount Group"/>
      <sheetName val="Macro(전선)"/>
      <sheetName val="Sheet1 (2)"/>
      <sheetName val="삼성전기"/>
      <sheetName val="건축공사"/>
      <sheetName val="매크로"/>
      <sheetName val="내역서 "/>
      <sheetName val="설계내역서"/>
      <sheetName val="dtxl"/>
      <sheetName val="소운반"/>
      <sheetName val="정렬"/>
      <sheetName val="투찰금액"/>
      <sheetName val="개요"/>
      <sheetName val="직노"/>
      <sheetName val="산출내역서집계표"/>
      <sheetName val="바닥판"/>
      <sheetName val="입력DATA"/>
      <sheetName val="방송(체육관)"/>
      <sheetName val="당진1,2호기전선관설치및접지4차공사내역서-을지"/>
      <sheetName val="1-1"/>
      <sheetName val="전체도급"/>
      <sheetName val="AP1"/>
      <sheetName val="96수출"/>
      <sheetName val="FAB별"/>
      <sheetName val="Sheet5"/>
      <sheetName val="기본"/>
      <sheetName val="통합"/>
      <sheetName val="물가자료"/>
      <sheetName val="Material Specification"/>
      <sheetName val="부재예실"/>
      <sheetName val="SUMMARY(S)"/>
      <sheetName val="Piping(Methanol)"/>
      <sheetName val="견적가 검토"/>
      <sheetName val="2000년1차"/>
      <sheetName val="날개벽수량표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상가지급현황"/>
      <sheetName val="현금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유림골조"/>
      <sheetName val="4)유동표"/>
      <sheetName val="1. 설계조건 2.단면가정 3. 하중계산"/>
      <sheetName val="DATA 입력란"/>
      <sheetName val="총괄표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Front"/>
      <sheetName val="wall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중기사용료"/>
      <sheetName val="45,46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외주가공"/>
      <sheetName val="3차준공"/>
      <sheetName val="98수문일위"/>
      <sheetName val="TEST1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재료집계"/>
      <sheetName val="수목표준대가"/>
      <sheetName val="정읍농소"/>
      <sheetName val="지주목시비량산출서"/>
      <sheetName val="물량표"/>
      <sheetName val="케이블및전선관규격표"/>
      <sheetName val="전기공사"/>
      <sheetName val="123"/>
      <sheetName val="품종코드"/>
      <sheetName val="기초자료"/>
      <sheetName val="견적집계표"/>
      <sheetName val="손익(10월)"/>
      <sheetName val="항목"/>
      <sheetName val="투자양식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일위대가(계측기설치)"/>
      <sheetName val="별표집계"/>
      <sheetName val="GAEYO"/>
      <sheetName val="SIL98"/>
      <sheetName val="가공비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6공구(당초)"/>
      <sheetName val="건축공사 집계표"/>
      <sheetName val="골조"/>
      <sheetName val="좌측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Galaxy 소비자가격표"/>
      <sheetName val="000000"/>
      <sheetName val="노무단가"/>
      <sheetName val="Ⅴ-2.공종별내역"/>
      <sheetName val="기본DATA"/>
      <sheetName val="ITEM"/>
      <sheetName val="건축집계표"/>
      <sheetName val="96까지"/>
      <sheetName val="97년"/>
      <sheetName val="98이후"/>
      <sheetName val="예산서"/>
      <sheetName val="CON포장수량"/>
      <sheetName val="ACUNIT"/>
      <sheetName val="CONUNIT"/>
      <sheetName val="주식"/>
      <sheetName val="구성비"/>
      <sheetName val="내역서(당초변경)"/>
      <sheetName val="3BL공동구 수량"/>
      <sheetName val="시설물"/>
      <sheetName val="3련 BOX"/>
      <sheetName val="일위대가목록"/>
      <sheetName val="전기BOX내역서"/>
      <sheetName val="수량명세서"/>
      <sheetName val="총집계표"/>
      <sheetName val="NS"/>
      <sheetName val="금액집계"/>
      <sheetName val="일위대가표(DEEP)"/>
      <sheetName val="자료"/>
      <sheetName val="대림경상68억"/>
      <sheetName val="설계서"/>
      <sheetName val="9811"/>
      <sheetName val="9509"/>
      <sheetName val="TABLE"/>
      <sheetName val="설산1.나"/>
      <sheetName val="본사S"/>
      <sheetName val="서울산업대(토)"/>
      <sheetName val="2F 회의실견적(5_14 일대)"/>
      <sheetName val="손익분석"/>
      <sheetName val="soil_bearing_check"/>
      <sheetName val="노원열병합__건축공사기성내역서"/>
      <sheetName val="냉천부속동"/>
      <sheetName val="KMT물량"/>
      <sheetName val="페이징 배관배선"/>
      <sheetName val="견적내역서"/>
      <sheetName val="일위_파일"/>
      <sheetName val="여과지동"/>
      <sheetName val="계산근거"/>
      <sheetName val="산출내역서"/>
      <sheetName val="플랜트 설치"/>
      <sheetName val="설계예시"/>
      <sheetName val="물량표S"/>
      <sheetName val="저판(버림100)"/>
      <sheetName val="REINF."/>
      <sheetName val="CHECK1"/>
      <sheetName val="약품설비"/>
      <sheetName val="2000전체분"/>
      <sheetName val="AABS내역"/>
      <sheetName val="견적대비표"/>
      <sheetName val="단가비교"/>
      <sheetName val="SLAB근거-1"/>
      <sheetName val="Sheet14"/>
      <sheetName val="Sheet13"/>
      <sheetName val="T13(P68~72,78)"/>
      <sheetName val="실행내역"/>
      <sheetName val="1근거"/>
      <sheetName val="TYPE별집계"/>
      <sheetName val="960318-1"/>
      <sheetName val="APT내역"/>
      <sheetName val="예산내역서"/>
      <sheetName val="설계예산서"/>
      <sheetName val="총계"/>
      <sheetName val="수문일1"/>
      <sheetName val="MM"/>
      <sheetName val="LOADS"/>
      <sheetName val="실정보고내역서"/>
      <sheetName val="역T형"/>
      <sheetName val="3.공통공사대비"/>
      <sheetName val="Breakdown"/>
      <sheetName val="변경비교-을"/>
      <sheetName val="일위대가표 (2)"/>
      <sheetName val="TYPE-A"/>
      <sheetName val="1"/>
      <sheetName val="부대공자재집계표"/>
      <sheetName val="평가데이터"/>
      <sheetName val="unitpric"/>
      <sheetName val="외주비"/>
      <sheetName val="준검 내역서"/>
      <sheetName val="예산대비표(현장작성)"/>
      <sheetName val="PO-BOQ"/>
      <sheetName val="설비"/>
      <sheetName val="하조서"/>
      <sheetName val="구분자"/>
      <sheetName val="내역(2000년)"/>
      <sheetName val="단가"/>
      <sheetName val="회사기본자료"/>
      <sheetName val="자단"/>
      <sheetName val="인공산출"/>
      <sheetName val="1.관로"/>
      <sheetName val="VOR"/>
      <sheetName val="노임,재료비"/>
      <sheetName val="교통시설 표지판"/>
      <sheetName val="가로등내역서"/>
      <sheetName val="초기화면"/>
      <sheetName val="이름정의"/>
      <sheetName val="원가계산서(건축)"/>
      <sheetName val="내역을"/>
      <sheetName val="3.하중산정4.지지력"/>
      <sheetName val="LinerWt"/>
      <sheetName val="일위대가(1)"/>
      <sheetName val="갑지(비계타입)"/>
      <sheetName val="경산"/>
      <sheetName val="11.자재단가"/>
      <sheetName val="표  지"/>
      <sheetName val="날개벽(시점좌측)"/>
      <sheetName val="h-013211-2"/>
      <sheetName val="도급정산"/>
      <sheetName val="측구터파기공수량집계"/>
      <sheetName val="구조물터파기수량집계"/>
      <sheetName val="깨기집계"/>
      <sheetName val="추가예산"/>
      <sheetName val="unit 4"/>
      <sheetName val="업무분장"/>
      <sheetName val="CAUDIT"/>
      <sheetName val="품의"/>
      <sheetName val="전체현황"/>
      <sheetName val="2003.4.1."/>
      <sheetName val="보통예금"/>
      <sheetName val="토적계산"/>
      <sheetName val="목차"/>
      <sheetName val="신규품셈목차"/>
      <sheetName val="시중노임단가"/>
      <sheetName val="JUCKEYK"/>
      <sheetName val="F-Assump"/>
      <sheetName val="20관리비율"/>
      <sheetName val="산출근거1"/>
      <sheetName val="2.단면가정"/>
      <sheetName val="4.말뚝설계"/>
      <sheetName val="N賃率-職"/>
      <sheetName val="준공조서갑지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직접비"/>
      <sheetName val="PI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내역"/>
      <sheetName val="소방"/>
      <sheetName val="수목데이타 "/>
      <sheetName val="금액내역서"/>
      <sheetName val="내역서 (총괄)"/>
      <sheetName val="산출근거"/>
      <sheetName val="단가비교표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조명시설"/>
      <sheetName val="수량산출"/>
      <sheetName val="제-노임"/>
      <sheetName val="단가표 "/>
      <sheetName val="갑지1"/>
      <sheetName val="갑지"/>
      <sheetName val="집계표"/>
      <sheetName val="3BL공동구 수량"/>
      <sheetName val="DATA"/>
      <sheetName val="투찰"/>
      <sheetName val="노임"/>
      <sheetName val="노무비"/>
      <sheetName val="20관리비율"/>
      <sheetName val="납부서"/>
      <sheetName val="공종목록표"/>
      <sheetName val="파일의이용"/>
      <sheetName val="원본(갑지)"/>
      <sheetName val="WORK"/>
      <sheetName val="전기"/>
      <sheetName val="변경품셈총괄"/>
      <sheetName val="차액보증"/>
      <sheetName val=""/>
      <sheetName val="공조덕트"/>
      <sheetName val="현장관리비"/>
      <sheetName val="내역서1999.8최종"/>
      <sheetName val="일위대가(계측기설치)"/>
      <sheetName val="하이스캔(내수용)"/>
      <sheetName val="정부노임단가"/>
      <sheetName val="NOMUBI"/>
      <sheetName val="단가산출"/>
      <sheetName val="6PILE  (돌출)"/>
      <sheetName val="기계공사"/>
      <sheetName val="공사비총"/>
      <sheetName val="을 2"/>
      <sheetName val="을 1"/>
      <sheetName val="손익분석"/>
      <sheetName val="Sheet1"/>
      <sheetName val="시행후면적"/>
      <sheetName val="수지예산"/>
      <sheetName val="C-직노1"/>
      <sheetName val="일위대가목차"/>
      <sheetName val="관급자재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archi(본사)"/>
      <sheetName val="OPT7"/>
      <sheetName val="부표총괄"/>
      <sheetName val="실행내역서"/>
      <sheetName val="견적대비 견적서"/>
      <sheetName val="Galaxy 소비자가격표"/>
      <sheetName val="부하계산서"/>
      <sheetName val="골조시행"/>
      <sheetName val="노임이"/>
      <sheetName val="부하(성남)"/>
      <sheetName val="1ST"/>
      <sheetName val="건축"/>
      <sheetName val="지주목시비량산출서"/>
      <sheetName val="ZURRIEQ"/>
      <sheetName val="계화배수"/>
      <sheetName val="횡배수관토공수량"/>
      <sheetName val="총 개발비용"/>
      <sheetName val="총 개발비용_정산분리"/>
      <sheetName val="총기능점수"/>
      <sheetName val="영업소-프로그램목록"/>
      <sheetName val="영업소-테이블목록"/>
      <sheetName val="영업소정산-프로그램목록"/>
      <sheetName val="영업소정산-테이블목록"/>
      <sheetName val="중계-프로그램목록"/>
      <sheetName val="중계-데이터목록"/>
      <sheetName val="도공TCS-프로그램목록"/>
      <sheetName val="도공TCS-테이블목록"/>
      <sheetName val="호환(선불)후불정산-프로그램목록"/>
      <sheetName val="호환(선불)후불정산-테이블목록"/>
      <sheetName val="영업소-프로그램목록 (2)"/>
      <sheetName val="영업소-테이블목록 (2)"/>
      <sheetName val="수량계산"/>
      <sheetName val="ITEM"/>
      <sheetName val="고창터널(고창방향)"/>
      <sheetName val="Macro(차단기)"/>
      <sheetName val="ABUT수량-A1"/>
      <sheetName val="TABLE"/>
      <sheetName val="산출2-기기동력"/>
      <sheetName val="데이타"/>
      <sheetName val="부하"/>
      <sheetName val="전기일위대가"/>
      <sheetName val="지급자재조서"/>
      <sheetName val="말뚝물량"/>
      <sheetName val="설계명세서"/>
      <sheetName val="기별"/>
      <sheetName val="공사설명서외"/>
      <sheetName val="간선길이"/>
      <sheetName val="Macro"/>
      <sheetName val="Macro(전선)"/>
      <sheetName val="광속"/>
      <sheetName val="Macro(전등)"/>
      <sheetName val="토공(우물통,기타) "/>
      <sheetName val="D-경비1"/>
      <sheetName val="날짜체크"/>
      <sheetName val="산출"/>
      <sheetName val="중기손료"/>
      <sheetName val="전차선로 물량표"/>
      <sheetName val="_____________My_Documents_____2"/>
      <sheetName val="관람석제출"/>
      <sheetName val="갑지(추정)"/>
      <sheetName val="진주방향"/>
      <sheetName val="마산방향"/>
      <sheetName val="마산방향철근집계"/>
      <sheetName val="Macro1"/>
      <sheetName val="특별교실"/>
      <sheetName val="98수문일위"/>
      <sheetName val="Sheet1 (2)"/>
      <sheetName val="호안공"/>
      <sheetName val="danga"/>
      <sheetName val="ilch"/>
      <sheetName val="을"/>
      <sheetName val="기둥(원형)"/>
      <sheetName val="단가"/>
      <sheetName val="물가자료"/>
      <sheetName val="단위수량"/>
      <sheetName val="암거공"/>
      <sheetName val="부대집계1"/>
      <sheetName val="대비"/>
      <sheetName val=" 견적서"/>
      <sheetName val="단가책자"/>
      <sheetName val="간접재료비산출표-27-30"/>
      <sheetName val="명세서"/>
      <sheetName val="입력변수"/>
      <sheetName val="신우"/>
      <sheetName val="MOTOR"/>
      <sheetName val="표지1"/>
      <sheetName val="Tool"/>
      <sheetName val="그림"/>
      <sheetName val="집1"/>
      <sheetName val="direct"/>
      <sheetName val="wage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배"/>
      <sheetName val="목교수량집계"/>
      <sheetName val="조도계산서 (도서)"/>
      <sheetName val="입찰안"/>
      <sheetName val="ABUT수량-A1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ⴭⴭⴭⴭ"/>
      <sheetName val="안정계산"/>
      <sheetName val="단면검토"/>
      <sheetName val="001"/>
      <sheetName val="3련 BOX"/>
      <sheetName val="노임단가"/>
      <sheetName val="ABUT수량-A1"/>
      <sheetName val="보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집계표"/>
      <sheetName val="덕전리"/>
      <sheetName val="2경간"/>
      <sheetName val="대치판정"/>
      <sheetName val="부경대총괄내역서"/>
      <sheetName val="4.내진설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발신정보"/>
      <sheetName val="노임"/>
      <sheetName val="ABUT수량-A1"/>
      <sheetName val="기본일위"/>
      <sheetName val="2F 회의실견적(5_14 일대)"/>
      <sheetName val="동원(3)"/>
      <sheetName val="예정(3)"/>
      <sheetName val="단가비교표"/>
      <sheetName val="NOMUBI"/>
      <sheetName val="sw1"/>
      <sheetName val="J直材4"/>
      <sheetName val="TOTAL"/>
      <sheetName val="실행철강하도"/>
      <sheetName val="I一般比"/>
      <sheetName val="인건-측정"/>
      <sheetName val="조도계산서 (도서)"/>
      <sheetName val="동력부하(도산)"/>
      <sheetName val="명세서"/>
      <sheetName val="유기공정"/>
      <sheetName val="N賃率-職"/>
      <sheetName val="TABLE"/>
      <sheetName val="인건비"/>
      <sheetName val="감가상각"/>
      <sheetName val="설비"/>
      <sheetName val="품목납기"/>
      <sheetName val="96물가 CODE"/>
      <sheetName val="Sheet1"/>
      <sheetName val="CP-E2 (품셈표)"/>
      <sheetName val="노임단가"/>
      <sheetName val="U-TYPE(1)"/>
      <sheetName val="터널조도"/>
      <sheetName val="종배수관"/>
      <sheetName val="연부97-1"/>
      <sheetName val="갑지1"/>
      <sheetName val="70%"/>
      <sheetName val="일위대가목록"/>
      <sheetName val="조도계산(1)"/>
      <sheetName val="전차선로 물량표"/>
      <sheetName val="Sheet3"/>
      <sheetName val="와동25-3(변경)"/>
      <sheetName val="001"/>
      <sheetName val="60명당사(총괄)"/>
      <sheetName val="반중력식옹벽3.5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김재복부장님"/>
      <sheetName val="중기사용료"/>
      <sheetName val="기초대가"/>
      <sheetName val="97"/>
      <sheetName val="WORK"/>
      <sheetName val="Macro1"/>
      <sheetName val="Macro2"/>
      <sheetName val="전기단가조사서"/>
      <sheetName val="자재단가"/>
      <sheetName val="K1자재(3차등)"/>
      <sheetName val="ilch"/>
      <sheetName val="덕전리"/>
      <sheetName val="선급금신청서"/>
      <sheetName val="내역"/>
      <sheetName val="입상내역"/>
      <sheetName val="내부부하"/>
      <sheetName val="실행내역서 "/>
      <sheetName val="#REF"/>
      <sheetName val="맨홀토공"/>
      <sheetName val="DATE"/>
      <sheetName val="sheets"/>
      <sheetName val="예산M12A"/>
      <sheetName val="일위대가목차"/>
      <sheetName val="경비_원본"/>
      <sheetName val="주소록"/>
      <sheetName val="공사원가계산서"/>
      <sheetName val="FANDBS"/>
      <sheetName val="GRDATA"/>
      <sheetName val="SHAFTDBSE"/>
      <sheetName val="견적서"/>
      <sheetName val="개요"/>
      <sheetName val="자재단가비교표"/>
      <sheetName val="설직재-1"/>
      <sheetName val="소비자가"/>
      <sheetName val="danga"/>
      <sheetName val="입찰안"/>
      <sheetName val="유림골조"/>
      <sheetName val="Sheet14"/>
      <sheetName val="Sheet13"/>
      <sheetName val="6호기"/>
      <sheetName val="조명시설"/>
      <sheetName val="예산변경사항"/>
      <sheetName val="세부내역"/>
      <sheetName val="정공공사"/>
      <sheetName val="Sheet5"/>
      <sheetName val="갑지"/>
      <sheetName val="재집"/>
      <sheetName val="화재 탐지 설비"/>
      <sheetName val="工완성공사율"/>
      <sheetName val="내역서1999.8최종"/>
      <sheetName val="전기일위대가"/>
      <sheetName val="DATA"/>
      <sheetName val="도"/>
      <sheetName val="Y-WORK"/>
      <sheetName val="을지"/>
      <sheetName val="DB"/>
      <sheetName val="기성금내역서"/>
      <sheetName val="일위단가"/>
      <sheetName val="건축내역"/>
      <sheetName val="합천내역"/>
      <sheetName val="1안"/>
      <sheetName val="단가표"/>
      <sheetName val="밸브설치"/>
      <sheetName val="사통"/>
      <sheetName val="단가조사"/>
      <sheetName val="노임이"/>
      <sheetName val="EACT10"/>
      <sheetName val="입출재고현황 (2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을"/>
      <sheetName val="타견적1"/>
      <sheetName val="타견적2"/>
      <sheetName val="타견적3"/>
      <sheetName val="음료실행"/>
      <sheetName val="APT내역"/>
      <sheetName val="부대시설"/>
      <sheetName val="기둥(원형)"/>
      <sheetName val="소상 &quot;1&quot;"/>
      <sheetName val="copy"/>
      <sheetName val="DB단가"/>
      <sheetName val="단가산출2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신규 수주분(사용자 정의)"/>
      <sheetName val="단가산출(변경없음)"/>
      <sheetName val="견적대비 견적서"/>
      <sheetName val="GAEYO"/>
      <sheetName val="UserData"/>
      <sheetName val="환율"/>
      <sheetName val="11.단가비교표_"/>
      <sheetName val="16.기계경비산출내역_"/>
      <sheetName val="원가계산서"/>
      <sheetName val="LOPCALC"/>
      <sheetName val="OPT7"/>
      <sheetName val="장애코드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7.1 자재단가표(케이블)"/>
      <sheetName val="터파기및재료"/>
      <sheetName val="dt0301"/>
      <sheetName val="dtt0301"/>
      <sheetName val="원본(갑지)"/>
      <sheetName val="판매96"/>
      <sheetName val="통신원가"/>
      <sheetName val="금액집계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자료"/>
      <sheetName val="토공계산서(부체도로)"/>
      <sheetName val="우각부보강"/>
      <sheetName val="부하(성남)"/>
      <sheetName val="기성"/>
      <sheetName val="날개벽수량표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전기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CTEMCOST"/>
      <sheetName val="도근좌표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외주가공"/>
      <sheetName val="7단가"/>
      <sheetName val="목록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단면가정"/>
      <sheetName val="7내역"/>
      <sheetName val="DRUM"/>
      <sheetName val="표지판단위"/>
      <sheetName val="설계"/>
      <sheetName val="협조전"/>
      <sheetName val="dtxl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NEYOK"/>
      <sheetName val="품산출서"/>
      <sheetName val="1-1"/>
      <sheetName val="차도조도계산"/>
      <sheetName val="소요자재"/>
      <sheetName val="단가"/>
      <sheetName val="시행후면적"/>
      <sheetName val="수지예산"/>
      <sheetName val="단가대비"/>
      <sheetName val=" HIT-&gt;HMC 견적(3900)"/>
      <sheetName val="일위대가(4층원격)"/>
      <sheetName val="CB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1공구(을)"/>
      <sheetName val="시화점실행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노무비 근거"/>
      <sheetName val="해상PCB"/>
      <sheetName val="__MAIN"/>
      <sheetName val="회로내역(승인)"/>
      <sheetName val="안정검토(온1)"/>
      <sheetName val="물량산출근거"/>
      <sheetName val="수안보-MBR1"/>
      <sheetName val="L형 옹벽"/>
      <sheetName val="COVER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실행내역서_"/>
      <sheetName val="3련 BOX"/>
      <sheetName val="Site Expenses"/>
      <sheetName val="원계약서"/>
      <sheetName val="총괄내역"/>
      <sheetName val="배수공 시멘트 및 골재량 산출"/>
      <sheetName val="목차"/>
      <sheetName val="BUS제원1"/>
      <sheetName val="단가조사서"/>
      <sheetName val="간지"/>
      <sheetName val="간선계산"/>
      <sheetName val="소업1교"/>
      <sheetName val="배수내역 (2)"/>
      <sheetName val="FAB별"/>
      <sheetName val="견적(갑지)"/>
      <sheetName val="Controls"/>
      <sheetName val="11"/>
      <sheetName val="계약내력"/>
      <sheetName val="수량산출서 갑지"/>
      <sheetName val="자판실행"/>
      <sheetName val="우수"/>
      <sheetName val="자재조사표(참고용)"/>
      <sheetName val="품셈집계표"/>
      <sheetName val="일반부표집계표"/>
      <sheetName val="단위중량"/>
      <sheetName val="상승노임"/>
      <sheetName val="변화치수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기초단가"/>
      <sheetName val="수량집계"/>
      <sheetName val="수량산출서 (2)"/>
      <sheetName val="Baby일위대가"/>
      <sheetName val="실행간접비용"/>
      <sheetName val="공주-교대(A1)"/>
      <sheetName val="기초자료입력"/>
      <sheetName val="토사(PE)"/>
      <sheetName val="Ekog10"/>
      <sheetName val="코드표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공종별내역서"/>
      <sheetName val="맨홀토공산출"/>
      <sheetName val="자재"/>
      <sheetName val="원형맨홀수량"/>
      <sheetName val="기기리스트"/>
      <sheetName val="01"/>
      <sheetName val="연돌일위집계"/>
      <sheetName val="시행예산"/>
      <sheetName val="AHU집계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본실행경비"/>
      <sheetName val="__"/>
      <sheetName val="DIAPHRAGM"/>
      <sheetName val="연령현황"/>
      <sheetName val="설계예산서(2016년 보안등 신설공사 단가계약-).xls"/>
      <sheetName val="암거공"/>
      <sheetName val="배수통관(좌)"/>
      <sheetName val="가격표"/>
      <sheetName val="Customer Databas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매크로"/>
      <sheetName val="샘플표지"/>
      <sheetName val="금융비용"/>
      <sheetName val="주안3차A-A"/>
      <sheetName val="유림총괄"/>
      <sheetName val="설계명세서"/>
      <sheetName val="1을"/>
      <sheetName val="CATV"/>
      <sheetName val="95년12월말"/>
      <sheetName val="basic_info"/>
      <sheetName val="관급"/>
      <sheetName val="투찰(하수)"/>
      <sheetName val="일보"/>
      <sheetName val="기력고압전동기"/>
      <sheetName val="OH공량old"/>
      <sheetName val="현장지지물물량"/>
      <sheetName val="PIPE"/>
      <sheetName val="FLANGE"/>
      <sheetName val="VALVE"/>
      <sheetName val="오존실배관내역"/>
      <sheetName val="EPro"/>
      <sheetName val="특별교실"/>
      <sheetName val="경비2내역"/>
      <sheetName val="3BL공동구 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내역"/>
      <sheetName val="N賃率-職"/>
      <sheetName val="노임"/>
      <sheetName val="일위"/>
      <sheetName val="ABUT수량-A1"/>
      <sheetName val="매립"/>
      <sheetName val="I一般比"/>
      <sheetName val="과천MAIN"/>
      <sheetName val="원가 (2)"/>
      <sheetName val="Sheet2"/>
      <sheetName val="신우"/>
      <sheetName val="내역서1999.8최종"/>
      <sheetName val="2F 회의실견적(5_14 일대)"/>
      <sheetName val="J直材4"/>
      <sheetName val="품목납기"/>
      <sheetName val="예가표"/>
      <sheetName val="일위대가목차"/>
      <sheetName val="송라초중학교(final)"/>
      <sheetName val="집계표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#REF"/>
      <sheetName val="인건-측정"/>
      <sheetName val="기본일위"/>
      <sheetName val="Macro1"/>
      <sheetName val="S0"/>
      <sheetName val="Sheet1"/>
      <sheetName val="6PILE  (돌출)"/>
      <sheetName val="터널조도"/>
      <sheetName val="실행내역서 "/>
      <sheetName val="sw1"/>
      <sheetName val="NOMUBI"/>
      <sheetName val="자재단가"/>
      <sheetName val="10월가격"/>
      <sheetName val="기타유틸리티설비"/>
      <sheetName val="조도계산서 (도서)"/>
      <sheetName val="명세서"/>
      <sheetName val="일위대가목록"/>
      <sheetName val="우각부보강"/>
      <sheetName val="설계명세서(선로)"/>
      <sheetName val="PANEL_중량산출"/>
      <sheetName val="원가_(2)"/>
      <sheetName val="정부노임단가"/>
      <sheetName val="동원(3)"/>
      <sheetName val="예정(3)"/>
      <sheetName val="노무비"/>
      <sheetName val="대치판정"/>
      <sheetName val="부하LOAD"/>
      <sheetName val="ITEM"/>
      <sheetName val="CT "/>
      <sheetName val="copy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비"/>
      <sheetName val="2F_회의실견적(5_14_일대)"/>
      <sheetName val="금호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한전고리-을"/>
      <sheetName val="갑"/>
      <sheetName val="호남2"/>
      <sheetName val="소요자재"/>
      <sheetName val="실행철강하도"/>
      <sheetName val="COVER"/>
      <sheetName val="산출내역서"/>
      <sheetName val="직공비"/>
      <sheetName val="Piping Design Data"/>
      <sheetName val="SCH"/>
      <sheetName val="원가계산서"/>
      <sheetName val="K1자재(3차등)"/>
      <sheetName val="Sheet3"/>
      <sheetName val="WIND"/>
      <sheetName val="유기공정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  <sheetName val="소상 &quot;1&quot;"/>
      <sheetName val="MFAB"/>
      <sheetName val="MFRT"/>
      <sheetName val="MPKG"/>
      <sheetName val="MPRD"/>
      <sheetName val="PROCESS"/>
      <sheetName val="단면치수"/>
      <sheetName val="YES-T"/>
      <sheetName val="L형측구단위수량"/>
      <sheetName val="L형측구연장조서"/>
      <sheetName val="도로경계블럭단위수량"/>
      <sheetName val="도로경계블럭단위토공"/>
      <sheetName val="견적3"/>
      <sheetName val="001"/>
      <sheetName val="List"/>
      <sheetName val="갑지(추정)"/>
      <sheetName val="PROJECT BRIEF(EX.NEW)"/>
      <sheetName val="공사개요"/>
      <sheetName val="참고"/>
      <sheetName val="6호기"/>
      <sheetName val="재무가정"/>
      <sheetName val="anaysis_sheet"/>
      <sheetName val="8.PILE  (돌출)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공통(20-91)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맨홀"/>
      <sheetName val="cost"/>
      <sheetName val="A-4"/>
      <sheetName val="구조물철거타공정이월"/>
      <sheetName val="대비"/>
      <sheetName val="코드표"/>
      <sheetName val="원형1호맨홀토공수량"/>
      <sheetName val="주차구획선수량"/>
      <sheetName val="토사(PE)"/>
      <sheetName val="저장품 토탈2월"/>
      <sheetName val="외화계약"/>
      <sheetName val="5.모델링"/>
      <sheetName val="8-3기계경비"/>
      <sheetName val="견적내용입력"/>
      <sheetName val="분석"/>
      <sheetName val="시나리오2"/>
      <sheetName val="1기 비용"/>
      <sheetName val="시나리오"/>
      <sheetName val="경산"/>
      <sheetName val="본관동"/>
      <sheetName val="후관동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공비대비"/>
      <sheetName val="xxxxxx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배수내역 (2)"/>
      <sheetName val="노원열병합__건축공사기성내역서"/>
      <sheetName val="Tool"/>
      <sheetName val="고창방향"/>
      <sheetName val="조명시설"/>
      <sheetName val="단"/>
      <sheetName val="자압1"/>
      <sheetName val="설계"/>
      <sheetName val="ASP"/>
      <sheetName val="부속동"/>
      <sheetName val="자료"/>
      <sheetName val="취합표"/>
      <sheetName val="물량산출"/>
      <sheetName val="일위_파일"/>
      <sheetName val="대로근거"/>
      <sheetName val="1을"/>
      <sheetName val="CP-E2 (품셈표)"/>
      <sheetName val="IN"/>
      <sheetName val="기술자료 (연수)"/>
      <sheetName val="와동25-3(변경)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입적표"/>
      <sheetName val="상승노임"/>
      <sheetName val="품셈TABLE"/>
      <sheetName val="Sheet13"/>
      <sheetName val="Sheet14"/>
      <sheetName val="P-J"/>
      <sheetName val="수량산출서"/>
      <sheetName val="견적을"/>
      <sheetName val="전력구구조물산근"/>
      <sheetName val="배관단가조사서"/>
      <sheetName val="소야공정계획표"/>
      <sheetName val="위치조서"/>
      <sheetName val="플랜트 설치"/>
      <sheetName val="CONCRETE"/>
      <sheetName val="평3"/>
      <sheetName val="토적집계"/>
      <sheetName val="음료실행"/>
      <sheetName val="거래처등록"/>
      <sheetName val="참고자료"/>
      <sheetName val="내역(포장)"/>
      <sheetName val="INMD1198"/>
      <sheetName val="양식"/>
      <sheetName val="60명당사(총괄)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덕전리"/>
      <sheetName val="자(3.0m)"/>
      <sheetName val="내역서1"/>
      <sheetName val="Piping Cost"/>
      <sheetName val="PipWT"/>
      <sheetName val="주현(해보)"/>
      <sheetName val="주현(영광)"/>
      <sheetName val="수안보-MBR1"/>
      <sheetName val="자압"/>
      <sheetName val="1.설계조건"/>
      <sheetName val="Front"/>
      <sheetName val="wall"/>
      <sheetName val="간접재료비산출표-27-30"/>
      <sheetName val="20관리비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자재단가"/>
      <sheetName val="신우"/>
      <sheetName val="데이타"/>
      <sheetName val="식재인부"/>
      <sheetName val="표지"/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일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집계표"/>
      <sheetName val="총집계표"/>
      <sheetName val="원가계산"/>
      <sheetName val="Sheet10"/>
      <sheetName val="Sheet11"/>
      <sheetName val="Sheet12"/>
      <sheetName val="Sheet13"/>
      <sheetName val="Sheet14"/>
      <sheetName val="Sheet15"/>
      <sheetName val="Sheet16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인건비"/>
      <sheetName val="Sheet3"/>
      <sheetName val="철거산출근거"/>
      <sheetName val="원가계산서"/>
      <sheetName val="유탕내역서"/>
      <sheetName val="장성터널내역서 "/>
      <sheetName val="인건비 "/>
      <sheetName val="장성터널내역서1"/>
      <sheetName val="재료값"/>
      <sheetName val="설계명세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/>
      <sheetData sheetId="61" refreshError="1"/>
      <sheetData sheetId="6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단가 및 재료비"/>
      <sheetName val="중기사용료산출근거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교환노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일위(설)"/>
      <sheetName val="보고서"/>
      <sheetName val="일위대가(출입)"/>
      <sheetName val="연결임시"/>
      <sheetName val="구미4단2"/>
      <sheetName val="실행간접비용"/>
      <sheetName val="갑지(요약)"/>
      <sheetName val="70%"/>
      <sheetName val="내역"/>
      <sheetName val="설 계"/>
      <sheetName val="포장공"/>
      <sheetName val="토공"/>
      <sheetName val="단가조사"/>
      <sheetName val="일위대가"/>
      <sheetName val="2.냉난방설비공사"/>
      <sheetName val="재집"/>
      <sheetName val="직재"/>
      <sheetName val="일위대가(가설)"/>
      <sheetName val="2000년1차"/>
      <sheetName val="INPUT"/>
      <sheetName val="Sheet1"/>
      <sheetName val="가로등내역서"/>
      <sheetName val="작성"/>
      <sheetName val="ABUT수량-A1"/>
      <sheetName val="일위_파일"/>
      <sheetName val="노무비"/>
      <sheetName val="6PILE  (돌출)"/>
      <sheetName val="SUMMARY"/>
      <sheetName val="PAINT"/>
      <sheetName val="골조시행"/>
      <sheetName val="BID"/>
      <sheetName val="갑지(추정)"/>
      <sheetName val="수량산출"/>
      <sheetName val="Sheet4"/>
      <sheetName val="A3.공사비 검토"/>
      <sheetName val="C3.토목_옹벽"/>
      <sheetName val="대목"/>
      <sheetName val="의왕내역"/>
      <sheetName val="코드표"/>
      <sheetName val="2공구산출내역"/>
      <sheetName val="갑지"/>
      <sheetName val="관급자재"/>
      <sheetName val="단"/>
      <sheetName val="수정시산표"/>
      <sheetName val="매출채권 및 담보비율 변동"/>
      <sheetName val="설계예시"/>
      <sheetName val="물량표"/>
      <sheetName val="기초단가"/>
      <sheetName val="3.건축(현장안)"/>
      <sheetName val="노임이"/>
      <sheetName val="기초코드"/>
      <sheetName val="비교1"/>
      <sheetName val="설계내역서"/>
      <sheetName val="조경"/>
      <sheetName val="일위대가(건축)"/>
      <sheetName val="부재리스트"/>
      <sheetName val="기둥(원형)"/>
      <sheetName val="기초공"/>
      <sheetName val="철거산출근거"/>
      <sheetName val="단가비교표"/>
      <sheetName val="1차 내역서"/>
      <sheetName val="지급자재"/>
      <sheetName val="터파기및재료"/>
      <sheetName val="10월"/>
      <sheetName val="N賃率-職"/>
      <sheetName val="#REF"/>
      <sheetName val="설계"/>
      <sheetName val="내역서"/>
      <sheetName val="대비"/>
      <sheetName val="준검 내역서"/>
      <sheetName val="공정코드"/>
      <sheetName val="내역(토목2)11-7"/>
      <sheetName val="단가조사서"/>
      <sheetName val="Y-WORK"/>
      <sheetName val="교통대책내역"/>
      <sheetName val="한일양산"/>
      <sheetName val="코드"/>
      <sheetName val="공사개요"/>
      <sheetName val="실행"/>
      <sheetName val="기자재비"/>
      <sheetName val="단가표"/>
      <sheetName val="공문"/>
      <sheetName val="BOX전기내역"/>
      <sheetName val="예가표"/>
      <sheetName val="Sheet1 (2)"/>
      <sheetName val="품의서"/>
      <sheetName val="전기BOX내역서"/>
      <sheetName val="단가산출서"/>
      <sheetName val="장비사양"/>
      <sheetName val="식재일위대가"/>
      <sheetName val="토목주소"/>
      <sheetName val="프랜트면허"/>
      <sheetName val="가도공"/>
      <sheetName val="Mc1"/>
      <sheetName val="패널"/>
      <sheetName val="교각1"/>
      <sheetName val="단가표 (2)"/>
      <sheetName val="적용건축"/>
      <sheetName val="공통가설공사"/>
      <sheetName val="공사비산출내역"/>
      <sheetName val="개산공사비"/>
      <sheetName val="완성차 미수금"/>
      <sheetName val="인건-측정"/>
      <sheetName val="전기변내역"/>
      <sheetName val="현장관리비"/>
      <sheetName val="Sheet2"/>
      <sheetName val="단위중량"/>
      <sheetName val="내역서2안"/>
      <sheetName val="2.대외공문"/>
      <sheetName val="HP1AMLIST"/>
      <sheetName val="JUCKEYK"/>
      <sheetName val="분양가"/>
      <sheetName val="일위대가표"/>
      <sheetName val="대가단최종"/>
      <sheetName val="분양금할인"/>
      <sheetName val="부대내역"/>
      <sheetName val="집계표"/>
      <sheetName val="ML"/>
      <sheetName val="Total"/>
      <sheetName val="업무분장"/>
      <sheetName val="실행대비"/>
      <sheetName val="일위대가목차"/>
      <sheetName val="강북라우터"/>
      <sheetName val="콤보박스와 리스트박스의 연결"/>
      <sheetName val="이토변실(A3-LINE)"/>
      <sheetName val="노임단가"/>
      <sheetName val="식재가격"/>
      <sheetName val="식재총괄"/>
      <sheetName val="일위목록"/>
      <sheetName val="물가시세"/>
      <sheetName val="설계변경총괄표(계산식)"/>
      <sheetName val="물가자료"/>
      <sheetName val="투찰목록"/>
      <sheetName val="정부노임단가"/>
      <sheetName val="동수"/>
      <sheetName val="6공구(당초)"/>
      <sheetName val="도급FORM"/>
      <sheetName val="P.M 별"/>
      <sheetName val="4-10"/>
      <sheetName val="증감대비"/>
      <sheetName val="견적서"/>
      <sheetName val="Sheet3"/>
      <sheetName val="전선 및 전선관"/>
      <sheetName val="물가대비표"/>
      <sheetName val="품셈표"/>
      <sheetName val="남양주부대"/>
      <sheetName val="WORK"/>
      <sheetName val="Sheet15"/>
      <sheetName val="공통가설"/>
      <sheetName val="램머"/>
      <sheetName val="기계경비(시간당)"/>
      <sheetName val="96보완계획7.12"/>
      <sheetName val="200"/>
      <sheetName val="구리토평1전기"/>
      <sheetName val="ELECTRIC"/>
      <sheetName val="CTEMCOST"/>
      <sheetName val="노임"/>
      <sheetName val="단가"/>
      <sheetName val="Macro1"/>
      <sheetName val="수목표준대가"/>
      <sheetName val="국영"/>
      <sheetName val="업체별기성내역"/>
      <sheetName val="단면"/>
      <sheetName val="유림골조"/>
      <sheetName val="고창방향"/>
      <sheetName val="자료"/>
      <sheetName val="실행내역서 "/>
      <sheetName val="진주방향"/>
      <sheetName val="마산방향"/>
      <sheetName val="마산방향철근집계"/>
      <sheetName val="기초"/>
      <sheetName val="기계내역"/>
      <sheetName val="구조물공1"/>
      <sheetName val="배수및구조물공1"/>
      <sheetName val="16-1"/>
      <sheetName val="손익분석"/>
      <sheetName val="TEL"/>
      <sheetName val="부대대비"/>
      <sheetName val="냉연집계"/>
      <sheetName val="목표세부명세"/>
      <sheetName val="실행철강하도"/>
      <sheetName val="영업.일1"/>
      <sheetName val="대차대조표"/>
      <sheetName val="9-1차이내역"/>
      <sheetName val="CON'C"/>
      <sheetName val="2000.05"/>
      <sheetName val="98지급계획"/>
      <sheetName val="배수내역"/>
      <sheetName val="인건비 "/>
      <sheetName val="FAB별"/>
      <sheetName val="수량산출내역1115"/>
      <sheetName val="경산"/>
      <sheetName val="본부장"/>
      <sheetName val="콘크리트타설집계표"/>
      <sheetName val="COST"/>
      <sheetName val="6호기"/>
      <sheetName val="부분별수량산출(조합기초)"/>
      <sheetName val="견적"/>
      <sheetName val="시설물기초"/>
      <sheetName val="해외(원화)"/>
      <sheetName val="을지"/>
      <sheetName val="PSCbeam설계"/>
      <sheetName val="구조물공"/>
      <sheetName val="배수공"/>
      <sheetName val="5사남"/>
      <sheetName val="CR CODE"/>
      <sheetName val="부서CODE"/>
      <sheetName val="THEME CODE"/>
      <sheetName val="기초일위"/>
      <sheetName val="시설일위"/>
      <sheetName val="조명일위"/>
      <sheetName val="APT"/>
      <sheetName val="소방"/>
      <sheetName val="집계"/>
      <sheetName val="데이타"/>
      <sheetName val="식재인부"/>
      <sheetName val="수량집계"/>
      <sheetName val="99총공사내역서"/>
      <sheetName val="CAUDIT"/>
      <sheetName val="전력"/>
      <sheetName val="용산1(해보)"/>
      <sheetName val="배수장토목공사비"/>
      <sheetName val="1.설계조건"/>
      <sheetName val="SUMMARY(S)"/>
      <sheetName val="안전시설내역서"/>
      <sheetName val="인건비"/>
      <sheetName val="외주"/>
      <sheetName val="설계예산2"/>
      <sheetName val="2F 회의실견적(5_14 일대)"/>
      <sheetName val="목차 및 표지"/>
      <sheetName val="1기성검사원"/>
      <sheetName val="기성검사원"/>
      <sheetName val="2기성산출범위요약서"/>
      <sheetName val="신대방33(적용)"/>
      <sheetName val="구의33고"/>
      <sheetName val="단  가  대  비  표"/>
      <sheetName val="일  위  대  가  목  록"/>
      <sheetName val="도급원가"/>
      <sheetName val="Proposal"/>
      <sheetName val="일반공사"/>
      <sheetName val="소일위대가코드표"/>
      <sheetName val="현장"/>
      <sheetName val="토목"/>
      <sheetName val="DATE"/>
      <sheetName val="적정심사"/>
      <sheetName val="2.건축"/>
      <sheetName val="자료입력"/>
      <sheetName val="별표 "/>
      <sheetName val="단가조정"/>
      <sheetName val="평가데이터"/>
      <sheetName val="돈암사업"/>
      <sheetName val="단가대비표"/>
      <sheetName val="건축내역"/>
      <sheetName val="인천제철"/>
      <sheetName val="수목데이타 "/>
      <sheetName val="골조"/>
      <sheetName val="제품별단가"/>
      <sheetName val="제품별절단길이-0628"/>
      <sheetName val="토목공종세부"/>
      <sheetName val="토사(PE)"/>
      <sheetName val="전담운영PM"/>
      <sheetName val="총괄내역서"/>
      <sheetName val="단가산출"/>
      <sheetName val="자재표"/>
      <sheetName val="96노임기준"/>
      <sheetName val="DATA"/>
      <sheetName val="내역서(기계)"/>
      <sheetName val="7.자동제어공사"/>
      <sheetName val="규격"/>
      <sheetName val="전기"/>
      <sheetName val="공통단가"/>
      <sheetName val="운반비"/>
      <sheetName val="2000양배"/>
      <sheetName val="설변물량"/>
      <sheetName val="동해title"/>
      <sheetName val="기계설비-물가변동"/>
      <sheetName val="보할공정"/>
      <sheetName val="연습"/>
      <sheetName val="조명시설"/>
      <sheetName val="남양주댠가표"/>
      <sheetName val="하도급기성_(2)"/>
      <sheetName val="하도급단가산출_(2)"/>
      <sheetName val="설_계"/>
      <sheetName val="굴화내역"/>
      <sheetName val="요율"/>
      <sheetName val="기계설비"/>
      <sheetName val="b_balju_cho"/>
      <sheetName val="물량표S"/>
      <sheetName val="확약서"/>
      <sheetName val="Macro(전선)"/>
      <sheetName val="hvac(제어동)"/>
      <sheetName val="하부철근수량"/>
      <sheetName val="흥양2교토공집계표"/>
      <sheetName val="도대하도변경최종정산조경"/>
      <sheetName val="직노"/>
      <sheetName val="증감내역서"/>
      <sheetName val="설계서을"/>
      <sheetName val="BOX수량"/>
      <sheetName val="단면가정"/>
      <sheetName val="출력은 금물"/>
      <sheetName val="S1,3"/>
      <sheetName val="가격조사서"/>
      <sheetName val="빌딩 안내"/>
      <sheetName val="전체도급"/>
      <sheetName val="DATA 입력부"/>
      <sheetName val="구조물검사요청서"/>
      <sheetName val="관리대장"/>
      <sheetName val="기초일위대가"/>
      <sheetName val="시설물일위"/>
      <sheetName val="초기화면"/>
      <sheetName val="BCK3672"/>
      <sheetName val="전통건설"/>
      <sheetName val="계수시트"/>
      <sheetName val="원가계산서"/>
      <sheetName val="도봉2지구"/>
      <sheetName val="중기조종사 단위단가"/>
      <sheetName val="집행현황"/>
      <sheetName val="예총"/>
      <sheetName val="토공촕괄"/>
      <sheetName val="인원계획-미화"/>
      <sheetName val="96작생능"/>
      <sheetName val="공종구간"/>
      <sheetName val="단가(전기)"/>
      <sheetName val="구간공종"/>
      <sheetName val="9GNG운반"/>
      <sheetName val="덤프트럭계수"/>
      <sheetName val="시험비단가"/>
      <sheetName val="설비2차"/>
      <sheetName val="소요자재"/>
      <sheetName val="정산내역서"/>
      <sheetName val="입력"/>
      <sheetName val="제품표준규격"/>
      <sheetName val="사용자정의"/>
      <sheetName val="J형측구단위수량"/>
      <sheetName val="Baby일위대가"/>
      <sheetName val="1.우편집중내역서"/>
      <sheetName val="공사비명세서"/>
      <sheetName val="계약내역서"/>
      <sheetName val="주소록"/>
      <sheetName val="투찰추정"/>
      <sheetName val="실행예산서"/>
      <sheetName val="BSD (2)"/>
      <sheetName val="적용단가"/>
      <sheetName val="날개벽"/>
      <sheetName val="자동제어"/>
      <sheetName val="일용노임단가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품의"/>
      <sheetName val="가실행정리"/>
      <sheetName val="시운전연료비"/>
      <sheetName val="1차설계변경내역"/>
      <sheetName val="품셈TABLE"/>
      <sheetName val="지질조사"/>
      <sheetName val="설계기준"/>
      <sheetName val="내역1"/>
      <sheetName val="금액내역서"/>
      <sheetName val="대림경상68억"/>
      <sheetName val="역T형교대(말뚝기초)"/>
      <sheetName val="정공공사"/>
      <sheetName val="인제내역"/>
      <sheetName val="장비"/>
      <sheetName val="산근1"/>
      <sheetName val="노무"/>
      <sheetName val="자재"/>
      <sheetName val="간접"/>
      <sheetName val="건축"/>
      <sheetName val="간접비"/>
      <sheetName val="BOM-Form A.1.III"/>
      <sheetName val="CB"/>
      <sheetName val="결재갑지"/>
      <sheetName val="설계명세서"/>
      <sheetName val="목차"/>
      <sheetName val="연돌일위집계"/>
      <sheetName val="두정2차"/>
      <sheetName val="일위대가(1)"/>
      <sheetName val="설비원가"/>
      <sheetName val="표지"/>
      <sheetName val="신우"/>
      <sheetName val="등록업체(031124)"/>
      <sheetName val="내역서(전기)"/>
      <sheetName val="경비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자재단가"/>
      <sheetName val="단가및재료비"/>
      <sheetName val="토목내역서 (도급단가)"/>
      <sheetName val="1공구계약서"/>
      <sheetName val="우수공,맨홀,집수정"/>
      <sheetName val="한수원"/>
      <sheetName val="기본단가"/>
      <sheetName val="인건비단가"/>
      <sheetName val="내역서 (2)"/>
      <sheetName val="방호시설검토"/>
      <sheetName val="EJ"/>
      <sheetName val="밸브설치"/>
      <sheetName val="단가(1)"/>
      <sheetName val="냉천부속동"/>
      <sheetName val="관로내역원"/>
      <sheetName val="Sheet5"/>
      <sheetName val="inv(IT)"/>
      <sheetName val="C1ㅇ"/>
      <sheetName val="자탐간선산출서"/>
      <sheetName val="TRE TABLE"/>
      <sheetName val="일위대가목록"/>
      <sheetName val="9811"/>
      <sheetName val="예산대비"/>
      <sheetName val="wall"/>
      <sheetName val="내역서(총)"/>
      <sheetName val="공사비집계"/>
      <sheetName val="설계서"/>
      <sheetName val="3.공통공사대비"/>
      <sheetName val="백암비스타내역"/>
      <sheetName val="예산"/>
      <sheetName val="참조M"/>
      <sheetName val="건축공사 집계표"/>
      <sheetName val="날개벽수량표"/>
      <sheetName val="상무2지구(공사) (8)"/>
      <sheetName val="삭제금지단가"/>
      <sheetName val="code"/>
      <sheetName val="입출재고현황 (2)"/>
      <sheetName val="BOQ건축"/>
      <sheetName val="Budget 2004(DW)"/>
      <sheetName val="영업.일"/>
      <sheetName val="design criteria"/>
      <sheetName val="working load at the btm ft."/>
      <sheetName val="plan&amp;section of foundation"/>
      <sheetName val="member design"/>
      <sheetName val="type-F"/>
      <sheetName val="산출기준(파견전산실)"/>
      <sheetName val="본부소개"/>
      <sheetName val="인사자료총집계"/>
      <sheetName val="첨"/>
      <sheetName val="8공구투찰내역서"/>
      <sheetName val="예산변경사항"/>
      <sheetName val="단가조건"/>
      <sheetName val="경비2내역"/>
      <sheetName val="청천내"/>
      <sheetName val="공사내역"/>
      <sheetName val="단위중기"/>
      <sheetName val="Customer Databas"/>
      <sheetName val="재무가정"/>
      <sheetName val="hvac내역서(제어동)"/>
      <sheetName val="M1"/>
      <sheetName val="BSD _2_"/>
      <sheetName val="설계조건"/>
      <sheetName val="단면검토"/>
      <sheetName val="soil bearing check"/>
      <sheetName val="품종별-이름"/>
      <sheetName val="물가"/>
      <sheetName val="설비내역서"/>
      <sheetName val="건축내역서"/>
      <sheetName val="전기내역서"/>
      <sheetName val="공사비예산서(토목분)"/>
      <sheetName val="1단계"/>
      <sheetName val="PROJECT BRIEF(EX.NEW)"/>
      <sheetName val="RAHMEN"/>
      <sheetName val="을"/>
      <sheetName val="말뚝물량"/>
      <sheetName val="협조전"/>
      <sheetName val="정보매체A동"/>
      <sheetName val="ITB COST"/>
      <sheetName val="6.OUTPUT"/>
      <sheetName val="전기일위대가"/>
      <sheetName val="말뚝지지력산정"/>
      <sheetName val="출력표"/>
      <sheetName val="보도경계블럭"/>
      <sheetName val="수량산출서"/>
      <sheetName val="첨부파일"/>
      <sheetName val="음료실행"/>
      <sheetName val="가정급수관"/>
      <sheetName val="결과조달"/>
      <sheetName val="노원열병합  건축공사기성내역서"/>
      <sheetName val="전체"/>
      <sheetName val="FRT_O"/>
      <sheetName val="FAB_I"/>
      <sheetName val="예산M12A"/>
      <sheetName val="견적조건"/>
      <sheetName val="Budget 2005(DW)"/>
      <sheetName val="시멘트"/>
      <sheetName val="조명율표"/>
      <sheetName val="총괄"/>
      <sheetName val="EKOG10건축"/>
      <sheetName val="보일러"/>
      <sheetName val="포장복구집계"/>
      <sheetName val="적용환율"/>
      <sheetName val="PUMP"/>
      <sheetName val="접속 SLAB,BRACKET 설계"/>
      <sheetName val="안정검토"/>
      <sheetName val="1련박스"/>
      <sheetName val="담장산출"/>
      <sheetName val="배수통관(좌)"/>
      <sheetName val="11"/>
      <sheetName val="12용지"/>
      <sheetName val="Main"/>
      <sheetName val="사용성검토"/>
      <sheetName val="기성내역서표지"/>
      <sheetName val="EACT10"/>
      <sheetName val="토적"/>
      <sheetName val="통합"/>
      <sheetName val="날개벽(좌,우=45도,75도)"/>
      <sheetName val="CAPVC"/>
      <sheetName val="근고 블록 유형별 수량"/>
      <sheetName val="숙소"/>
      <sheetName val="간접경상비"/>
      <sheetName val="마산월령동골조물량변경"/>
      <sheetName val="MOTOR"/>
      <sheetName val="당진생산팀"/>
      <sheetName val="2002상반기노임기준"/>
      <sheetName val="건축원가계산서"/>
      <sheetName val="간접재료비산출표-27-30"/>
      <sheetName val="토공(완충)"/>
      <sheetName val="공종별 집계"/>
      <sheetName val="TB-내역서"/>
      <sheetName val="기계"/>
      <sheetName val="UNIT"/>
      <sheetName val="깨기"/>
      <sheetName val="COVER"/>
      <sheetName val="UR2-Calculation"/>
      <sheetName val="3본사"/>
      <sheetName val="토목내역"/>
      <sheetName val="4)유동표"/>
      <sheetName val="안정계산"/>
      <sheetName val="공틀공사"/>
      <sheetName val="공통(20-91)"/>
      <sheetName val="1. 설계조건 2.단면가정 3. 하중계산"/>
      <sheetName val="DATA 입력란"/>
      <sheetName val="I.설계조건"/>
      <sheetName val="퇴비산출근거"/>
      <sheetName val="99노임기준"/>
      <sheetName val="분석"/>
      <sheetName val="갑지1"/>
      <sheetName val="FB25JN"/>
      <sheetName val=" 견적서"/>
      <sheetName val="교량전기"/>
      <sheetName val="세부내역"/>
      <sheetName val="첨부1"/>
      <sheetName val="도"/>
      <sheetName val="상가지급현황"/>
      <sheetName val="J直材4"/>
      <sheetName val="대대터널 설계서"/>
      <sheetName val="내역표지"/>
      <sheetName val="소운반"/>
      <sheetName val="분류작업"/>
      <sheetName val="1-1"/>
      <sheetName val="AP1"/>
      <sheetName val="96수출"/>
      <sheetName val="1.설계기준"/>
      <sheetName val="BREAKDOWN(철거설치)"/>
      <sheetName val="총괄표"/>
      <sheetName val="건축공사"/>
      <sheetName val="공사개요설명서"/>
      <sheetName val="대로근거"/>
      <sheetName val="중로근거"/>
      <sheetName val="현금"/>
      <sheetName val="자재단가비교표"/>
      <sheetName val="토적1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공계산서(부체도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  <sheetName val="내역서(기존내역-수정금지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설계서"/>
      <sheetName val="포장공"/>
      <sheetName val="토공"/>
      <sheetName val="배수공"/>
      <sheetName val="난간벽단위"/>
      <sheetName val="암거"/>
      <sheetName val="날개벽수량표"/>
      <sheetName val="T13(P68~72,78)"/>
      <sheetName val="MYUN(MAC)"/>
      <sheetName val="000000"/>
      <sheetName val="원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  <sheetName val="총괄표"/>
      <sheetName val="중강당 내역"/>
      <sheetName val="공사비산출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대치판정"/>
      <sheetName val="원가계산서"/>
      <sheetName val="자재단가"/>
      <sheetName val="집계표"/>
      <sheetName val="1.수인터널"/>
      <sheetName val="인건비"/>
      <sheetName val="전신환매도율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R30"/>
  <sheetViews>
    <sheetView tabSelected="1" view="pageBreakPreview" zoomScaleNormal="100" workbookViewId="0">
      <selection activeCell="K22" sqref="K22"/>
    </sheetView>
  </sheetViews>
  <sheetFormatPr defaultRowHeight="13.5"/>
  <cols>
    <col min="1" max="1" width="4.77734375" style="29" customWidth="1"/>
    <col min="2" max="2" width="12.77734375" style="29" customWidth="1"/>
    <col min="3" max="3" width="4.77734375" style="29" customWidth="1"/>
    <col min="4" max="4" width="12.77734375" style="29" customWidth="1"/>
    <col min="5" max="5" width="4.77734375" style="29" customWidth="1"/>
    <col min="6" max="6" width="12.77734375" style="29" customWidth="1"/>
    <col min="7" max="7" width="4.77734375" style="29" customWidth="1"/>
    <col min="8" max="8" width="12.77734375" style="29" customWidth="1"/>
    <col min="9" max="9" width="44.6640625" style="29" customWidth="1"/>
    <col min="10" max="16384" width="8.88671875" style="29"/>
  </cols>
  <sheetData>
    <row r="1" spans="1:18" s="2" customFormat="1" ht="45" customHeight="1" thickBot="1">
      <c r="A1" s="31" t="s">
        <v>7</v>
      </c>
      <c r="B1" s="1"/>
      <c r="C1" s="1"/>
      <c r="D1" s="1"/>
      <c r="E1" s="1"/>
      <c r="F1" s="1"/>
      <c r="G1" s="1"/>
      <c r="H1" s="1"/>
      <c r="I1" s="1"/>
    </row>
    <row r="2" spans="1:18" s="2" customFormat="1" ht="52.5" customHeight="1">
      <c r="A2" s="36" t="s">
        <v>9</v>
      </c>
      <c r="B2" s="3"/>
      <c r="C2" s="37" t="s">
        <v>10</v>
      </c>
      <c r="D2" s="3"/>
      <c r="E2" s="4" t="s">
        <v>5</v>
      </c>
      <c r="F2" s="3"/>
      <c r="G2" s="4" t="s">
        <v>6</v>
      </c>
      <c r="H2" s="5"/>
      <c r="I2" s="6" t="s">
        <v>186</v>
      </c>
    </row>
    <row r="3" spans="1:18" s="2" customFormat="1" ht="21" customHeight="1">
      <c r="A3" s="7"/>
      <c r="I3" s="8"/>
    </row>
    <row r="4" spans="1:18" s="2" customFormat="1" ht="18.75">
      <c r="A4" s="7"/>
      <c r="B4" s="32" t="s">
        <v>56</v>
      </c>
      <c r="I4" s="8"/>
    </row>
    <row r="5" spans="1:18" s="2" customFormat="1" ht="29.25" customHeight="1">
      <c r="A5" s="7"/>
      <c r="I5" s="8"/>
    </row>
    <row r="6" spans="1:18" s="2" customFormat="1" ht="20.25">
      <c r="A6" s="7"/>
      <c r="B6" s="9"/>
      <c r="C6" s="89"/>
      <c r="I6" s="8"/>
      <c r="R6" s="10"/>
    </row>
    <row r="7" spans="1:18" s="2" customFormat="1" ht="19.5" customHeight="1">
      <c r="A7" s="7"/>
      <c r="C7" s="9"/>
      <c r="I7" s="8"/>
      <c r="R7" s="10"/>
    </row>
    <row r="8" spans="1:18" s="2" customFormat="1" ht="19.5" customHeight="1">
      <c r="A8" s="7"/>
      <c r="C8" s="11"/>
      <c r="I8" s="8"/>
      <c r="R8" s="10"/>
    </row>
    <row r="9" spans="1:18" s="2" customFormat="1" ht="18" customHeight="1">
      <c r="A9" s="7"/>
      <c r="B9" s="12"/>
      <c r="C9" s="33" t="s">
        <v>8</v>
      </c>
      <c r="D9" s="12"/>
      <c r="E9" s="12"/>
      <c r="F9" s="12" t="s">
        <v>183</v>
      </c>
      <c r="G9" s="12"/>
      <c r="H9" s="12"/>
      <c r="I9" s="13"/>
    </row>
    <row r="10" spans="1:18" s="2" customFormat="1" ht="18" customHeight="1">
      <c r="A10" s="7"/>
      <c r="B10" s="14"/>
      <c r="C10" s="34"/>
      <c r="D10" s="15"/>
      <c r="E10" s="14"/>
      <c r="F10" s="14"/>
      <c r="G10" s="14"/>
      <c r="H10" s="14"/>
      <c r="I10" s="16"/>
    </row>
    <row r="11" spans="1:18" s="2" customFormat="1" ht="18" customHeight="1">
      <c r="A11" s="7"/>
      <c r="B11" s="14"/>
      <c r="C11" s="32" t="str">
        <f>"총 공 사 비    "&amp;"일금"&amp;NUMBERSTRING(D30,1)&amp;"원정"&amp;"(￦"&amp;FIXED(D30,0)&amp;")"</f>
        <v>총 공 사 비    일금영원정(￦0)</v>
      </c>
      <c r="D11" s="17"/>
      <c r="E11" s="18"/>
      <c r="F11" s="18"/>
      <c r="G11" s="18"/>
      <c r="H11" s="18"/>
      <c r="I11" s="19"/>
    </row>
    <row r="12" spans="1:18" s="2" customFormat="1" ht="18" customHeight="1">
      <c r="A12" s="7"/>
      <c r="B12" s="14"/>
      <c r="C12" s="35"/>
      <c r="D12" s="18"/>
      <c r="E12" s="18"/>
      <c r="F12" s="18"/>
      <c r="G12" s="18"/>
      <c r="H12" s="18"/>
      <c r="I12" s="19"/>
    </row>
    <row r="13" spans="1:18" s="2" customFormat="1" ht="18" customHeight="1">
      <c r="A13" s="7"/>
      <c r="B13" s="14"/>
      <c r="C13" s="15" t="str">
        <f>"도급 공사비              -1식-                 "&amp;FIXED(D23,0)&amp;"원"</f>
        <v>도급 공사비              -1식-                 0원</v>
      </c>
      <c r="D13" s="21"/>
      <c r="E13" s="20"/>
      <c r="F13" s="20"/>
      <c r="G13" s="20"/>
      <c r="H13" s="20"/>
      <c r="I13" s="19"/>
    </row>
    <row r="14" spans="1:18" s="2" customFormat="1" ht="17.25" customHeight="1">
      <c r="A14" s="7"/>
      <c r="B14" s="14"/>
      <c r="C14" s="15"/>
      <c r="D14" s="21"/>
      <c r="E14" s="20"/>
      <c r="F14" s="20"/>
      <c r="G14" s="20"/>
      <c r="H14" s="20"/>
      <c r="I14" s="19"/>
    </row>
    <row r="15" spans="1:18" s="2" customFormat="1" ht="17.25" customHeight="1">
      <c r="A15" s="7"/>
      <c r="B15" s="14"/>
      <c r="C15" s="15"/>
      <c r="D15" s="14"/>
      <c r="E15" s="14"/>
      <c r="F15" s="14"/>
      <c r="G15" s="23"/>
      <c r="H15" s="24"/>
      <c r="I15" s="22"/>
    </row>
    <row r="16" spans="1:18" s="2" customFormat="1" ht="17.25" customHeight="1">
      <c r="A16" s="7"/>
      <c r="B16" s="14"/>
      <c r="C16" s="32"/>
      <c r="D16" s="14"/>
      <c r="E16" s="14"/>
      <c r="F16" s="14"/>
      <c r="G16" s="23"/>
      <c r="H16" s="24"/>
      <c r="I16" s="22"/>
    </row>
    <row r="17" spans="1:9" s="2" customFormat="1" ht="17.25" customHeight="1">
      <c r="A17" s="7"/>
      <c r="B17" s="14"/>
      <c r="C17" s="32"/>
      <c r="D17" s="14"/>
      <c r="E17" s="14"/>
      <c r="F17" s="14"/>
      <c r="G17" s="23"/>
      <c r="H17" s="24"/>
      <c r="I17" s="22"/>
    </row>
    <row r="18" spans="1:9" s="2" customFormat="1" ht="18" customHeight="1">
      <c r="A18" s="7"/>
      <c r="B18" s="14"/>
      <c r="C18" s="32"/>
      <c r="D18" s="20"/>
      <c r="E18" s="20"/>
      <c r="F18" s="20"/>
      <c r="G18" s="20"/>
      <c r="H18" s="20"/>
      <c r="I18" s="19"/>
    </row>
    <row r="19" spans="1:9" s="2" customFormat="1" ht="17.25" customHeight="1">
      <c r="A19" s="7"/>
      <c r="B19" s="14"/>
      <c r="C19" s="14"/>
      <c r="D19" s="14"/>
      <c r="E19" s="14"/>
      <c r="F19" s="14"/>
      <c r="G19" s="14"/>
      <c r="H19" s="25"/>
      <c r="I19" s="22"/>
    </row>
    <row r="20" spans="1:9" s="2" customFormat="1" ht="17.25" customHeight="1">
      <c r="A20" s="7"/>
      <c r="B20" s="14"/>
      <c r="C20" s="22" t="str">
        <f>"        계                                    "&amp;FIXED(D30,0)&amp;"원"</f>
        <v xml:space="preserve">        계                                    0원</v>
      </c>
      <c r="D20" s="14"/>
      <c r="E20" s="14"/>
      <c r="F20" s="14"/>
      <c r="G20" s="14"/>
      <c r="H20" s="14"/>
      <c r="I20" s="22"/>
    </row>
    <row r="21" spans="1:9" s="2" customFormat="1" ht="17.25" customHeight="1" thickBot="1">
      <c r="A21" s="26"/>
      <c r="B21" s="27"/>
      <c r="C21" s="27"/>
      <c r="D21" s="27"/>
      <c r="E21" s="27"/>
      <c r="F21" s="27"/>
      <c r="G21" s="27"/>
      <c r="H21" s="27"/>
      <c r="I21" s="28"/>
    </row>
    <row r="23" spans="1:9">
      <c r="D23" s="30"/>
    </row>
    <row r="24" spans="1:9">
      <c r="C24"/>
      <c r="D24" s="30"/>
    </row>
    <row r="25" spans="1:9">
      <c r="D25" s="30"/>
    </row>
    <row r="26" spans="1:9">
      <c r="D26" s="30"/>
    </row>
    <row r="27" spans="1:9">
      <c r="D27" s="30"/>
    </row>
    <row r="28" spans="1:9">
      <c r="D28" s="30"/>
    </row>
    <row r="29" spans="1:9">
      <c r="D29" s="30"/>
    </row>
    <row r="30" spans="1:9">
      <c r="D30" s="30">
        <f>SUM(D23:D29)</f>
        <v>0</v>
      </c>
    </row>
  </sheetData>
  <phoneticPr fontId="2" type="noConversion"/>
  <printOptions horizontalCentered="1"/>
  <pageMargins left="0.78740157480314965" right="0.15748031496062992" top="0.78" bottom="0.85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H31"/>
  <sheetViews>
    <sheetView showZeros="0" view="pageBreakPreview" zoomScaleNormal="100" zoomScaleSheetLayoutView="100" workbookViewId="0">
      <selection activeCell="D27" sqref="D27"/>
    </sheetView>
  </sheetViews>
  <sheetFormatPr defaultRowHeight="13.5"/>
  <cols>
    <col min="1" max="2" width="6.77734375" customWidth="1"/>
    <col min="3" max="3" width="29.88671875" customWidth="1"/>
    <col min="4" max="4" width="15.77734375" customWidth="1"/>
    <col min="5" max="5" width="1.77734375" customWidth="1"/>
    <col min="6" max="6" width="29.33203125" customWidth="1"/>
    <col min="7" max="7" width="6.77734375" customWidth="1"/>
    <col min="8" max="8" width="14.77734375" customWidth="1"/>
  </cols>
  <sheetData>
    <row r="1" spans="1:8" ht="24.95" customHeight="1">
      <c r="A1" s="127" t="s">
        <v>4</v>
      </c>
      <c r="B1" s="127"/>
      <c r="C1" s="127"/>
      <c r="D1" s="127"/>
      <c r="E1" s="127"/>
      <c r="F1" s="127"/>
      <c r="G1" s="127"/>
      <c r="H1" s="127"/>
    </row>
    <row r="2" spans="1:8" ht="19.5" customHeight="1">
      <c r="A2" s="38" t="s">
        <v>184</v>
      </c>
      <c r="B2" s="39"/>
      <c r="C2" s="39"/>
      <c r="D2" s="40"/>
      <c r="E2" s="40"/>
      <c r="F2" s="39"/>
      <c r="G2" s="41"/>
      <c r="H2" s="39"/>
    </row>
    <row r="3" spans="1:8" s="18" customFormat="1" ht="18.75" customHeight="1">
      <c r="A3" s="128" t="s">
        <v>11</v>
      </c>
      <c r="B3" s="129"/>
      <c r="C3" s="130"/>
      <c r="D3" s="131" t="s">
        <v>12</v>
      </c>
      <c r="E3" s="132"/>
      <c r="F3" s="42" t="s">
        <v>13</v>
      </c>
      <c r="G3" s="43"/>
      <c r="H3" s="43" t="s">
        <v>53</v>
      </c>
    </row>
    <row r="4" spans="1:8" s="18" customFormat="1" ht="18.75" customHeight="1">
      <c r="A4" s="44"/>
      <c r="B4" s="45" t="s">
        <v>0</v>
      </c>
      <c r="C4" s="46" t="s">
        <v>14</v>
      </c>
      <c r="D4" s="47"/>
      <c r="E4" s="48"/>
      <c r="F4" s="49"/>
      <c r="G4" s="50"/>
      <c r="H4" s="51"/>
    </row>
    <row r="5" spans="1:8" s="18" customFormat="1" ht="18.75" customHeight="1">
      <c r="A5" s="52"/>
      <c r="B5" s="53" t="s">
        <v>15</v>
      </c>
      <c r="C5" s="54" t="s">
        <v>16</v>
      </c>
      <c r="D5" s="55"/>
      <c r="E5" s="56"/>
      <c r="F5" s="57"/>
      <c r="G5" s="58"/>
      <c r="H5" s="59"/>
    </row>
    <row r="6" spans="1:8" s="18" customFormat="1" ht="18.75" customHeight="1">
      <c r="A6" s="52" t="s">
        <v>17</v>
      </c>
      <c r="B6" s="60" t="s">
        <v>18</v>
      </c>
      <c r="C6" s="61" t="s">
        <v>19</v>
      </c>
      <c r="D6" s="62"/>
      <c r="E6" s="63"/>
      <c r="F6" s="64"/>
      <c r="G6" s="65"/>
      <c r="H6" s="66"/>
    </row>
    <row r="7" spans="1:8" s="18" customFormat="1" ht="18.75" customHeight="1">
      <c r="A7" s="52"/>
      <c r="B7" s="45" t="s">
        <v>2</v>
      </c>
      <c r="C7" s="46" t="s">
        <v>20</v>
      </c>
      <c r="D7" s="47"/>
      <c r="E7" s="48"/>
      <c r="F7" s="49"/>
      <c r="G7" s="50"/>
      <c r="H7" s="51"/>
    </row>
    <row r="8" spans="1:8" s="18" customFormat="1" ht="18.75" customHeight="1">
      <c r="A8" s="52"/>
      <c r="B8" s="53" t="s">
        <v>3</v>
      </c>
      <c r="C8" s="54" t="s">
        <v>21</v>
      </c>
      <c r="D8" s="55"/>
      <c r="E8" s="56"/>
      <c r="F8" s="57" t="s">
        <v>22</v>
      </c>
      <c r="G8" s="67">
        <v>0.17499999999999999</v>
      </c>
      <c r="H8" s="59"/>
    </row>
    <row r="9" spans="1:8" s="18" customFormat="1" ht="18.75" customHeight="1">
      <c r="A9" s="52" t="s">
        <v>23</v>
      </c>
      <c r="B9" s="60" t="s">
        <v>1</v>
      </c>
      <c r="C9" s="61" t="s">
        <v>19</v>
      </c>
      <c r="D9" s="62"/>
      <c r="E9" s="63"/>
      <c r="F9" s="64"/>
      <c r="G9" s="65"/>
      <c r="H9" s="66"/>
    </row>
    <row r="10" spans="1:8" s="18" customFormat="1" ht="18.75" customHeight="1">
      <c r="A10" s="52"/>
      <c r="B10" s="45"/>
      <c r="C10" s="46" t="s">
        <v>24</v>
      </c>
      <c r="D10" s="55"/>
      <c r="E10" s="56"/>
      <c r="F10" s="57"/>
      <c r="G10" s="68"/>
      <c r="H10" s="69"/>
    </row>
    <row r="11" spans="1:8" s="18" customFormat="1" ht="18.75" customHeight="1">
      <c r="A11" s="52"/>
      <c r="B11" s="53"/>
      <c r="C11" s="54" t="s">
        <v>25</v>
      </c>
      <c r="D11" s="55"/>
      <c r="E11" s="56"/>
      <c r="F11" s="57" t="s">
        <v>26</v>
      </c>
      <c r="G11" s="67"/>
      <c r="H11" s="70"/>
    </row>
    <row r="12" spans="1:8" s="18" customFormat="1" ht="18.75" customHeight="1">
      <c r="A12" s="52" t="s">
        <v>27</v>
      </c>
      <c r="B12" s="53" t="s">
        <v>28</v>
      </c>
      <c r="C12" s="54" t="s">
        <v>29</v>
      </c>
      <c r="D12" s="55"/>
      <c r="E12" s="56"/>
      <c r="F12" s="57" t="s">
        <v>26</v>
      </c>
      <c r="G12" s="67"/>
      <c r="H12" s="70"/>
    </row>
    <row r="13" spans="1:8" s="18" customFormat="1" ht="18.75" customHeight="1">
      <c r="A13" s="52"/>
      <c r="B13" s="53"/>
      <c r="C13" s="54" t="s">
        <v>30</v>
      </c>
      <c r="D13" s="55"/>
      <c r="E13" s="56"/>
      <c r="F13" s="57" t="s">
        <v>31</v>
      </c>
      <c r="G13" s="67">
        <v>3.56E-2</v>
      </c>
      <c r="H13" s="71"/>
    </row>
    <row r="14" spans="1:8" s="18" customFormat="1" ht="18.75" customHeight="1">
      <c r="A14" s="52"/>
      <c r="B14" s="53"/>
      <c r="C14" s="54" t="s">
        <v>32</v>
      </c>
      <c r="D14" s="55"/>
      <c r="E14" s="56"/>
      <c r="F14" s="57" t="s">
        <v>31</v>
      </c>
      <c r="G14" s="67">
        <v>1.01E-2</v>
      </c>
      <c r="H14" s="72"/>
    </row>
    <row r="15" spans="1:8" s="18" customFormat="1" ht="18.75" customHeight="1">
      <c r="A15" s="52" t="s">
        <v>33</v>
      </c>
      <c r="B15" s="53"/>
      <c r="C15" s="54" t="s">
        <v>34</v>
      </c>
      <c r="D15" s="55"/>
      <c r="E15" s="56"/>
      <c r="F15" s="57" t="s">
        <v>22</v>
      </c>
      <c r="G15" s="67"/>
      <c r="H15" s="72"/>
    </row>
    <row r="16" spans="1:8" s="18" customFormat="1" ht="18.75" customHeight="1">
      <c r="A16" s="52"/>
      <c r="B16" s="53"/>
      <c r="C16" s="54" t="s">
        <v>35</v>
      </c>
      <c r="D16" s="55">
        <v>747683</v>
      </c>
      <c r="E16" s="56"/>
      <c r="F16" s="57" t="s">
        <v>55</v>
      </c>
      <c r="G16" s="67">
        <v>3.1099999999999999E-2</v>
      </c>
      <c r="H16" s="73"/>
    </row>
    <row r="17" spans="1:8" s="18" customFormat="1" ht="18.75" customHeight="1">
      <c r="A17" s="52"/>
      <c r="B17" s="53"/>
      <c r="C17" s="54" t="s">
        <v>36</v>
      </c>
      <c r="D17" s="55"/>
      <c r="E17" s="56"/>
      <c r="F17" s="57" t="s">
        <v>37</v>
      </c>
      <c r="G17" s="67">
        <v>0.05</v>
      </c>
      <c r="H17" s="71"/>
    </row>
    <row r="18" spans="1:8" s="18" customFormat="1" ht="18.75" customHeight="1">
      <c r="A18" s="52" t="s">
        <v>38</v>
      </c>
      <c r="B18" s="53"/>
      <c r="C18" s="54" t="s">
        <v>39</v>
      </c>
      <c r="D18" s="55"/>
      <c r="E18" s="56"/>
      <c r="F18" s="57" t="s">
        <v>22</v>
      </c>
      <c r="G18" s="90">
        <v>3.5950000000000003E-2</v>
      </c>
      <c r="H18" s="71"/>
    </row>
    <row r="19" spans="1:8" s="18" customFormat="1" ht="18.75" customHeight="1">
      <c r="A19" s="52"/>
      <c r="B19" s="53" t="s">
        <v>18</v>
      </c>
      <c r="C19" s="54" t="s">
        <v>40</v>
      </c>
      <c r="D19" s="55"/>
      <c r="E19" s="56"/>
      <c r="F19" s="57" t="s">
        <v>22</v>
      </c>
      <c r="G19" s="67">
        <v>4.7500000000000001E-2</v>
      </c>
      <c r="H19" s="71"/>
    </row>
    <row r="20" spans="1:8" s="18" customFormat="1" ht="18.75" customHeight="1">
      <c r="A20" s="52"/>
      <c r="B20" s="53"/>
      <c r="C20" s="74" t="s">
        <v>41</v>
      </c>
      <c r="D20" s="55"/>
      <c r="E20" s="56"/>
      <c r="F20" s="57" t="s">
        <v>42</v>
      </c>
      <c r="G20" s="67">
        <v>0.13139999999999999</v>
      </c>
      <c r="H20" s="75"/>
    </row>
    <row r="21" spans="1:8" s="18" customFormat="1" ht="18" customHeight="1">
      <c r="A21" s="52"/>
      <c r="B21" s="53"/>
      <c r="C21" s="54" t="s">
        <v>57</v>
      </c>
      <c r="D21" s="55"/>
      <c r="E21" s="56"/>
      <c r="F21" s="57" t="s">
        <v>58</v>
      </c>
      <c r="G21" s="90">
        <v>6.0000000000000002E-5</v>
      </c>
      <c r="H21" s="71"/>
    </row>
    <row r="22" spans="1:8" s="18" customFormat="1" ht="18" customHeight="1">
      <c r="A22" s="52"/>
      <c r="B22" s="53"/>
      <c r="C22" s="54" t="s">
        <v>59</v>
      </c>
      <c r="D22" s="55"/>
      <c r="E22" s="56"/>
      <c r="F22" s="57" t="s">
        <v>60</v>
      </c>
      <c r="G22" s="90">
        <v>8.9999999999999998E-4</v>
      </c>
      <c r="H22" s="71"/>
    </row>
    <row r="23" spans="1:8" s="18" customFormat="1" ht="18.75" customHeight="1">
      <c r="A23" s="52"/>
      <c r="B23" s="60"/>
      <c r="C23" s="61" t="s">
        <v>19</v>
      </c>
      <c r="D23" s="62"/>
      <c r="E23" s="63"/>
      <c r="F23" s="64"/>
      <c r="G23" s="65"/>
      <c r="H23" s="76"/>
    </row>
    <row r="24" spans="1:8" s="18" customFormat="1" ht="18.75" customHeight="1">
      <c r="A24" s="77"/>
      <c r="B24" s="78"/>
      <c r="C24" s="79" t="s">
        <v>43</v>
      </c>
      <c r="D24" s="80"/>
      <c r="E24" s="81"/>
      <c r="F24" s="82" t="s">
        <v>44</v>
      </c>
      <c r="G24" s="83"/>
      <c r="H24" s="84"/>
    </row>
    <row r="25" spans="1:8" s="18" customFormat="1" ht="18.75" customHeight="1">
      <c r="A25" s="124" t="s">
        <v>45</v>
      </c>
      <c r="B25" s="125"/>
      <c r="C25" s="126"/>
      <c r="D25" s="80"/>
      <c r="E25" s="81"/>
      <c r="F25" s="82" t="s">
        <v>46</v>
      </c>
      <c r="G25" s="85">
        <v>0.08</v>
      </c>
      <c r="H25" s="86"/>
    </row>
    <row r="26" spans="1:8" s="18" customFormat="1" ht="18.75" customHeight="1">
      <c r="A26" s="124" t="s">
        <v>47</v>
      </c>
      <c r="B26" s="125"/>
      <c r="C26" s="126"/>
      <c r="D26" s="80"/>
      <c r="E26" s="81"/>
      <c r="F26" s="82" t="s">
        <v>48</v>
      </c>
      <c r="G26" s="87">
        <v>0.15</v>
      </c>
      <c r="H26" s="88"/>
    </row>
    <row r="27" spans="1:8" s="18" customFormat="1" ht="18.75" customHeight="1">
      <c r="A27" s="124" t="s">
        <v>49</v>
      </c>
      <c r="B27" s="125"/>
      <c r="C27" s="126"/>
      <c r="D27" s="80"/>
      <c r="E27" s="81"/>
      <c r="F27" s="82"/>
      <c r="G27" s="83"/>
      <c r="H27" s="88"/>
    </row>
    <row r="28" spans="1:8" s="18" customFormat="1" ht="18.75" customHeight="1">
      <c r="A28" s="124" t="s">
        <v>50</v>
      </c>
      <c r="B28" s="125"/>
      <c r="C28" s="126"/>
      <c r="D28" s="80"/>
      <c r="E28" s="81"/>
      <c r="F28" s="82" t="s">
        <v>51</v>
      </c>
      <c r="G28" s="87">
        <v>0.1</v>
      </c>
      <c r="H28" s="84"/>
    </row>
    <row r="29" spans="1:8" s="18" customFormat="1" ht="18.75" customHeight="1">
      <c r="A29" s="124" t="s">
        <v>54</v>
      </c>
      <c r="B29" s="125"/>
      <c r="C29" s="126"/>
      <c r="D29" s="80"/>
      <c r="E29" s="81"/>
      <c r="F29" s="82"/>
      <c r="G29" s="87"/>
      <c r="H29" s="84"/>
    </row>
    <row r="30" spans="1:8" s="18" customFormat="1" ht="18.75" customHeight="1">
      <c r="A30" s="124"/>
      <c r="B30" s="125"/>
      <c r="C30" s="126"/>
      <c r="D30" s="80"/>
      <c r="E30" s="81"/>
      <c r="F30" s="82"/>
      <c r="G30" s="87"/>
      <c r="H30" s="84"/>
    </row>
    <row r="31" spans="1:8" s="18" customFormat="1" ht="18.75" customHeight="1">
      <c r="A31" s="124" t="s">
        <v>52</v>
      </c>
      <c r="B31" s="125"/>
      <c r="C31" s="126"/>
      <c r="D31" s="80">
        <f>INT(SUM(D29:D30))</f>
        <v>0</v>
      </c>
      <c r="E31" s="81"/>
      <c r="F31" s="82"/>
      <c r="G31" s="83"/>
      <c r="H31" s="84"/>
    </row>
  </sheetData>
  <mergeCells count="10">
    <mergeCell ref="A28:C28"/>
    <mergeCell ref="A31:C31"/>
    <mergeCell ref="A1:H1"/>
    <mergeCell ref="A3:C3"/>
    <mergeCell ref="D3:E3"/>
    <mergeCell ref="A25:C25"/>
    <mergeCell ref="A26:C26"/>
    <mergeCell ref="A27:C27"/>
    <mergeCell ref="A29:C29"/>
    <mergeCell ref="A30:C30"/>
  </mergeCells>
  <phoneticPr fontId="2" type="noConversion"/>
  <printOptions horizontalCentered="1"/>
  <pageMargins left="0.98425196850393704" right="0.23622047244094491" top="0.39370078740157483" bottom="0.19685039370078741" header="0" footer="0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193"/>
  <sheetViews>
    <sheetView view="pageBreakPreview" zoomScale="70" zoomScaleNormal="100" zoomScaleSheetLayoutView="70" workbookViewId="0">
      <pane xSplit="4" ySplit="4" topLeftCell="E5" activePane="bottomRight" state="frozen"/>
      <selection sqref="A1:AB1"/>
      <selection pane="topRight" sqref="A1:AB1"/>
      <selection pane="bottomLeft" sqref="A1:AB1"/>
      <selection pane="bottomRight" activeCell="A25" sqref="A25"/>
    </sheetView>
  </sheetViews>
  <sheetFormatPr defaultRowHeight="13.5"/>
  <cols>
    <col min="1" max="1" width="45.77734375" style="91" customWidth="1"/>
    <col min="2" max="2" width="23.77734375" style="91" customWidth="1"/>
    <col min="3" max="4" width="4.77734375" style="94" customWidth="1"/>
    <col min="5" max="12" width="14.77734375" style="92" customWidth="1"/>
    <col min="13" max="13" width="13.77734375" style="91" customWidth="1"/>
    <col min="14" max="51" width="0" hidden="1" customWidth="1"/>
  </cols>
  <sheetData>
    <row r="1" spans="1:48" ht="30" customHeight="1">
      <c r="A1" s="121" t="s">
        <v>182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48" ht="30" customHeight="1">
      <c r="A2" s="122" t="s">
        <v>185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1:48" ht="30" customHeight="1">
      <c r="A3" s="113" t="s">
        <v>143</v>
      </c>
      <c r="B3" s="113" t="s">
        <v>144</v>
      </c>
      <c r="C3" s="113" t="s">
        <v>61</v>
      </c>
      <c r="D3" s="113" t="s">
        <v>139</v>
      </c>
      <c r="E3" s="113" t="s">
        <v>119</v>
      </c>
      <c r="F3" s="113"/>
      <c r="G3" s="113" t="s">
        <v>120</v>
      </c>
      <c r="H3" s="113"/>
      <c r="I3" s="113" t="s">
        <v>121</v>
      </c>
      <c r="J3" s="113"/>
      <c r="K3" s="113" t="s">
        <v>122</v>
      </c>
      <c r="L3" s="113"/>
      <c r="M3" s="113" t="s">
        <v>63</v>
      </c>
    </row>
    <row r="4" spans="1:48" ht="30" customHeight="1">
      <c r="A4" s="113"/>
      <c r="B4" s="113"/>
      <c r="C4" s="113"/>
      <c r="D4" s="113"/>
      <c r="E4" s="93" t="s">
        <v>123</v>
      </c>
      <c r="F4" s="93" t="s">
        <v>136</v>
      </c>
      <c r="G4" s="93" t="s">
        <v>123</v>
      </c>
      <c r="H4" s="93" t="s">
        <v>136</v>
      </c>
      <c r="I4" s="93" t="s">
        <v>123</v>
      </c>
      <c r="J4" s="93" t="s">
        <v>136</v>
      </c>
      <c r="K4" s="93" t="s">
        <v>123</v>
      </c>
      <c r="L4" s="93" t="s">
        <v>136</v>
      </c>
      <c r="M4" s="113"/>
      <c r="O4" t="s">
        <v>98</v>
      </c>
    </row>
    <row r="5" spans="1:48" s="100" customFormat="1" ht="30" customHeight="1">
      <c r="A5" s="95" t="s">
        <v>95</v>
      </c>
      <c r="B5" s="96"/>
      <c r="C5" s="97" t="s">
        <v>96</v>
      </c>
      <c r="D5" s="98">
        <v>1</v>
      </c>
      <c r="E5" s="99"/>
      <c r="F5" s="99"/>
      <c r="G5" s="99"/>
      <c r="H5" s="99"/>
      <c r="I5" s="99"/>
      <c r="J5" s="99"/>
      <c r="K5" s="99"/>
      <c r="L5" s="99"/>
      <c r="M5" s="96"/>
      <c r="O5" s="101" t="s">
        <v>97</v>
      </c>
      <c r="Q5" s="100">
        <v>1</v>
      </c>
      <c r="R5" s="100">
        <v>0</v>
      </c>
      <c r="S5" s="100">
        <v>0</v>
      </c>
      <c r="T5" s="100">
        <v>0</v>
      </c>
      <c r="U5" s="100">
        <v>0</v>
      </c>
      <c r="V5" s="100">
        <v>0</v>
      </c>
      <c r="W5" s="100">
        <v>0</v>
      </c>
      <c r="X5" s="100">
        <v>0</v>
      </c>
      <c r="Y5" s="100">
        <v>0</v>
      </c>
      <c r="Z5" s="100">
        <v>0</v>
      </c>
      <c r="AA5" s="100">
        <v>0</v>
      </c>
      <c r="AB5" s="100">
        <v>0</v>
      </c>
      <c r="AC5" s="100">
        <v>0</v>
      </c>
      <c r="AD5" s="100">
        <v>0</v>
      </c>
      <c r="AE5" s="100">
        <v>0</v>
      </c>
      <c r="AF5" s="100">
        <v>0</v>
      </c>
      <c r="AG5" s="100">
        <v>0</v>
      </c>
      <c r="AH5" s="100">
        <v>0</v>
      </c>
      <c r="AI5" s="100">
        <v>0</v>
      </c>
      <c r="AJ5" s="100">
        <v>0</v>
      </c>
      <c r="AK5" s="100">
        <v>0</v>
      </c>
      <c r="AL5" s="100">
        <v>0</v>
      </c>
      <c r="AM5" s="100">
        <v>0</v>
      </c>
      <c r="AN5" s="100">
        <v>0</v>
      </c>
      <c r="AO5" s="100">
        <v>0</v>
      </c>
      <c r="AP5" s="100">
        <v>0</v>
      </c>
      <c r="AQ5" s="100">
        <v>0</v>
      </c>
      <c r="AR5" s="100">
        <v>0</v>
      </c>
      <c r="AS5" s="100">
        <v>0</v>
      </c>
      <c r="AT5" s="100">
        <v>0</v>
      </c>
      <c r="AU5" s="100">
        <v>0</v>
      </c>
      <c r="AV5" s="100">
        <v>0</v>
      </c>
    </row>
    <row r="6" spans="1:48" s="100" customFormat="1" ht="30" customHeight="1">
      <c r="A6" s="95" t="s">
        <v>99</v>
      </c>
      <c r="B6" s="96"/>
      <c r="C6" s="97" t="s">
        <v>96</v>
      </c>
      <c r="D6" s="98">
        <v>1</v>
      </c>
      <c r="E6" s="99"/>
      <c r="F6" s="99"/>
      <c r="G6" s="99"/>
      <c r="H6" s="99"/>
      <c r="I6" s="99"/>
      <c r="J6" s="99"/>
      <c r="K6" s="99"/>
      <c r="L6" s="99"/>
      <c r="M6" s="96"/>
      <c r="N6" s="101" t="s">
        <v>97</v>
      </c>
      <c r="O6" s="101" t="s">
        <v>100</v>
      </c>
      <c r="Q6" s="100">
        <v>1</v>
      </c>
      <c r="R6" s="100">
        <v>0</v>
      </c>
      <c r="S6" s="100">
        <v>0</v>
      </c>
      <c r="T6" s="100">
        <v>0</v>
      </c>
      <c r="U6" s="100">
        <v>0</v>
      </c>
      <c r="V6" s="100">
        <v>0</v>
      </c>
      <c r="W6" s="100">
        <v>0</v>
      </c>
      <c r="X6" s="100">
        <v>0</v>
      </c>
      <c r="Y6" s="100">
        <v>0</v>
      </c>
      <c r="Z6" s="100">
        <v>0</v>
      </c>
      <c r="AA6" s="100">
        <v>0</v>
      </c>
      <c r="AB6" s="100">
        <v>0</v>
      </c>
      <c r="AC6" s="100">
        <v>0</v>
      </c>
      <c r="AD6" s="100">
        <v>0</v>
      </c>
      <c r="AE6" s="100">
        <v>0</v>
      </c>
      <c r="AF6" s="100">
        <v>0</v>
      </c>
      <c r="AG6" s="100">
        <v>0</v>
      </c>
      <c r="AH6" s="100">
        <v>0</v>
      </c>
      <c r="AI6" s="100">
        <v>0</v>
      </c>
      <c r="AJ6" s="100">
        <v>0</v>
      </c>
      <c r="AK6" s="100">
        <v>0</v>
      </c>
      <c r="AL6" s="100">
        <v>0</v>
      </c>
      <c r="AM6" s="100">
        <v>0</v>
      </c>
      <c r="AN6" s="100">
        <v>0</v>
      </c>
      <c r="AO6" s="100">
        <v>0</v>
      </c>
      <c r="AP6" s="100">
        <v>0</v>
      </c>
      <c r="AQ6" s="100">
        <v>0</v>
      </c>
      <c r="AR6" s="100">
        <v>0</v>
      </c>
      <c r="AS6" s="100">
        <v>0</v>
      </c>
      <c r="AT6" s="100">
        <v>0</v>
      </c>
      <c r="AU6" s="100">
        <v>0</v>
      </c>
      <c r="AV6" s="100">
        <v>0</v>
      </c>
    </row>
    <row r="7" spans="1:48" s="100" customFormat="1" ht="30" customHeight="1">
      <c r="A7" s="95" t="s">
        <v>101</v>
      </c>
      <c r="B7" s="96"/>
      <c r="C7" s="97" t="s">
        <v>96</v>
      </c>
      <c r="D7" s="98">
        <v>1</v>
      </c>
      <c r="E7" s="99"/>
      <c r="F7" s="99"/>
      <c r="G7" s="99"/>
      <c r="H7" s="99"/>
      <c r="I7" s="99"/>
      <c r="J7" s="99"/>
      <c r="K7" s="99"/>
      <c r="L7" s="99"/>
      <c r="M7" s="96"/>
      <c r="N7" s="101" t="s">
        <v>100</v>
      </c>
      <c r="O7" s="101" t="s">
        <v>102</v>
      </c>
      <c r="Q7" s="100">
        <v>1</v>
      </c>
      <c r="R7" s="100">
        <f>D7*내역서!R28</f>
        <v>0</v>
      </c>
      <c r="S7" s="100">
        <f>D7*내역서!S28</f>
        <v>0</v>
      </c>
      <c r="T7" s="100">
        <f>D7*내역서!T28</f>
        <v>0</v>
      </c>
      <c r="U7" s="100">
        <f>D7*내역서!U28</f>
        <v>0</v>
      </c>
      <c r="V7" s="100">
        <f>D7*내역서!V28</f>
        <v>0</v>
      </c>
      <c r="W7" s="100">
        <f>D7*내역서!W28</f>
        <v>0</v>
      </c>
      <c r="X7" s="100">
        <f>D7*내역서!X28</f>
        <v>0</v>
      </c>
      <c r="Y7" s="100">
        <f>D7*내역서!Y28</f>
        <v>0</v>
      </c>
      <c r="Z7" s="100">
        <f>D7*내역서!Z28</f>
        <v>0</v>
      </c>
      <c r="AA7" s="100">
        <f>D7*내역서!AA28</f>
        <v>0</v>
      </c>
      <c r="AB7" s="100">
        <f>D7*내역서!AB28</f>
        <v>0</v>
      </c>
      <c r="AC7" s="100">
        <f>D7*내역서!AC28</f>
        <v>0</v>
      </c>
      <c r="AD7" s="100">
        <f>D7*내역서!AD28</f>
        <v>0</v>
      </c>
      <c r="AE7" s="100">
        <f>D7*내역서!AE28</f>
        <v>0</v>
      </c>
      <c r="AF7" s="100">
        <f>D7*내역서!AF28</f>
        <v>0</v>
      </c>
      <c r="AG7" s="100">
        <f>D7*내역서!AG28</f>
        <v>0</v>
      </c>
      <c r="AH7" s="100">
        <f>D7*내역서!AH28</f>
        <v>0</v>
      </c>
      <c r="AI7" s="100">
        <f>D7*내역서!AI28</f>
        <v>0</v>
      </c>
      <c r="AJ7" s="100">
        <f>D7*내역서!AJ28</f>
        <v>0</v>
      </c>
      <c r="AK7" s="100">
        <f>D7*내역서!AK28</f>
        <v>0</v>
      </c>
      <c r="AL7" s="100">
        <f>D7*내역서!AL28</f>
        <v>0</v>
      </c>
      <c r="AM7" s="100">
        <f>D7*내역서!AM28</f>
        <v>0</v>
      </c>
      <c r="AN7" s="100">
        <f>D7*내역서!AN28</f>
        <v>0</v>
      </c>
      <c r="AO7" s="100">
        <f>D7*내역서!AO28</f>
        <v>0</v>
      </c>
      <c r="AP7" s="100">
        <f>D7*내역서!AP28</f>
        <v>0</v>
      </c>
      <c r="AQ7" s="100">
        <f>D7*내역서!AQ28</f>
        <v>0</v>
      </c>
      <c r="AR7" s="100">
        <f>D7*내역서!AR28</f>
        <v>0</v>
      </c>
      <c r="AS7" s="100">
        <f>D7*내역서!AS28</f>
        <v>0</v>
      </c>
      <c r="AT7" s="100">
        <f>D7*내역서!AT28</f>
        <v>0</v>
      </c>
      <c r="AU7" s="100">
        <f>D7*내역서!AU28</f>
        <v>0</v>
      </c>
      <c r="AV7" s="100">
        <f>D7*내역서!AV28</f>
        <v>0</v>
      </c>
    </row>
    <row r="8" spans="1:48" s="100" customFormat="1" ht="30" customHeight="1">
      <c r="A8" s="95" t="s">
        <v>103</v>
      </c>
      <c r="B8" s="96"/>
      <c r="C8" s="97" t="s">
        <v>96</v>
      </c>
      <c r="D8" s="98">
        <v>1</v>
      </c>
      <c r="E8" s="99"/>
      <c r="F8" s="99"/>
      <c r="G8" s="99"/>
      <c r="H8" s="99"/>
      <c r="I8" s="99"/>
      <c r="J8" s="99"/>
      <c r="K8" s="99"/>
      <c r="L8" s="99"/>
      <c r="M8" s="96"/>
      <c r="N8" s="101" t="s">
        <v>100</v>
      </c>
      <c r="O8" s="101" t="s">
        <v>104</v>
      </c>
      <c r="Q8" s="100">
        <v>1</v>
      </c>
      <c r="R8" s="100">
        <f>D8*내역서!R52</f>
        <v>0</v>
      </c>
      <c r="S8" s="100">
        <f>D8*내역서!S52</f>
        <v>0</v>
      </c>
      <c r="T8" s="100">
        <f>D8*내역서!T52</f>
        <v>0</v>
      </c>
      <c r="U8" s="100">
        <f>D8*내역서!U52</f>
        <v>0</v>
      </c>
      <c r="V8" s="100">
        <f>D8*내역서!V52</f>
        <v>0</v>
      </c>
      <c r="W8" s="100">
        <f>D8*내역서!W52</f>
        <v>0</v>
      </c>
      <c r="X8" s="100">
        <f>D8*내역서!X52</f>
        <v>0</v>
      </c>
      <c r="Y8" s="100">
        <f>D8*내역서!Y52</f>
        <v>0</v>
      </c>
      <c r="Z8" s="100">
        <f>D8*내역서!Z52</f>
        <v>0</v>
      </c>
      <c r="AA8" s="100">
        <f>D8*내역서!AA52</f>
        <v>0</v>
      </c>
      <c r="AB8" s="100">
        <f>D8*내역서!AB52</f>
        <v>0</v>
      </c>
      <c r="AC8" s="100">
        <f>D8*내역서!AC52</f>
        <v>0</v>
      </c>
      <c r="AD8" s="100">
        <f>D8*내역서!AD52</f>
        <v>0</v>
      </c>
      <c r="AE8" s="100">
        <f>D8*내역서!AE52</f>
        <v>0</v>
      </c>
      <c r="AF8" s="100">
        <f>D8*내역서!AF52</f>
        <v>0</v>
      </c>
      <c r="AG8" s="100">
        <f>D8*내역서!AG52</f>
        <v>0</v>
      </c>
      <c r="AH8" s="100">
        <f>D8*내역서!AH52</f>
        <v>0</v>
      </c>
      <c r="AI8" s="100">
        <f>D8*내역서!AI52</f>
        <v>0</v>
      </c>
      <c r="AJ8" s="100">
        <f>D8*내역서!AJ52</f>
        <v>0</v>
      </c>
      <c r="AK8" s="100">
        <f>D8*내역서!AK52</f>
        <v>0</v>
      </c>
      <c r="AL8" s="100">
        <f>D8*내역서!AL52</f>
        <v>0</v>
      </c>
      <c r="AM8" s="100">
        <f>D8*내역서!AM52</f>
        <v>0</v>
      </c>
      <c r="AN8" s="100">
        <f>D8*내역서!AN52</f>
        <v>0</v>
      </c>
      <c r="AO8" s="100">
        <f>D8*내역서!AO52</f>
        <v>0</v>
      </c>
      <c r="AP8" s="100">
        <f>D8*내역서!AP52</f>
        <v>0</v>
      </c>
      <c r="AQ8" s="100">
        <f>D8*내역서!AQ52</f>
        <v>0</v>
      </c>
      <c r="AR8" s="100">
        <f>D8*내역서!AR52</f>
        <v>0</v>
      </c>
      <c r="AS8" s="100">
        <f>D8*내역서!AS52</f>
        <v>0</v>
      </c>
      <c r="AT8" s="100">
        <f>D8*내역서!AT52</f>
        <v>0</v>
      </c>
      <c r="AU8" s="100">
        <f>D8*내역서!AU52</f>
        <v>0</v>
      </c>
      <c r="AV8" s="100">
        <f>D8*내역서!AV52</f>
        <v>0</v>
      </c>
    </row>
    <row r="9" spans="1:48" s="100" customFormat="1" ht="30" customHeight="1">
      <c r="A9" s="96"/>
      <c r="B9" s="96"/>
      <c r="C9" s="102"/>
      <c r="D9" s="98"/>
      <c r="E9" s="99"/>
      <c r="F9" s="99"/>
      <c r="G9" s="99"/>
      <c r="H9" s="99"/>
      <c r="I9" s="99"/>
      <c r="J9" s="99"/>
      <c r="K9" s="99"/>
      <c r="L9" s="99"/>
      <c r="M9" s="96"/>
    </row>
    <row r="10" spans="1:48" s="100" customFormat="1" ht="30" customHeight="1">
      <c r="A10" s="96"/>
      <c r="B10" s="96"/>
      <c r="C10" s="102"/>
      <c r="D10" s="98"/>
      <c r="E10" s="99"/>
      <c r="F10" s="99"/>
      <c r="G10" s="99"/>
      <c r="H10" s="99"/>
      <c r="I10" s="99"/>
      <c r="J10" s="99"/>
      <c r="K10" s="99"/>
      <c r="L10" s="99"/>
      <c r="M10" s="96"/>
    </row>
    <row r="11" spans="1:48" s="100" customFormat="1" ht="30" customHeight="1">
      <c r="A11" s="96"/>
      <c r="B11" s="96"/>
      <c r="C11" s="102"/>
      <c r="D11" s="98"/>
      <c r="E11" s="99"/>
      <c r="F11" s="99"/>
      <c r="G11" s="99"/>
      <c r="H11" s="99"/>
      <c r="I11" s="99"/>
      <c r="J11" s="99"/>
      <c r="K11" s="99"/>
      <c r="L11" s="99"/>
      <c r="M11" s="96"/>
    </row>
    <row r="12" spans="1:48" s="100" customFormat="1" ht="30" customHeight="1">
      <c r="A12" s="96"/>
      <c r="B12" s="96"/>
      <c r="C12" s="102"/>
      <c r="D12" s="98"/>
      <c r="E12" s="99"/>
      <c r="F12" s="99"/>
      <c r="G12" s="99"/>
      <c r="H12" s="99"/>
      <c r="I12" s="99"/>
      <c r="J12" s="99"/>
      <c r="K12" s="99"/>
      <c r="L12" s="99"/>
      <c r="M12" s="96"/>
    </row>
    <row r="13" spans="1:48" s="100" customFormat="1" ht="30" customHeight="1">
      <c r="A13" s="96"/>
      <c r="B13" s="96"/>
      <c r="C13" s="102"/>
      <c r="D13" s="98"/>
      <c r="E13" s="99"/>
      <c r="F13" s="99"/>
      <c r="G13" s="99"/>
      <c r="H13" s="99"/>
      <c r="I13" s="99"/>
      <c r="J13" s="99"/>
      <c r="K13" s="99"/>
      <c r="L13" s="99"/>
      <c r="M13" s="96"/>
    </row>
    <row r="14" spans="1:48" s="100" customFormat="1" ht="30" customHeight="1">
      <c r="A14" s="96"/>
      <c r="B14" s="96"/>
      <c r="C14" s="102"/>
      <c r="D14" s="98"/>
      <c r="E14" s="99"/>
      <c r="F14" s="99"/>
      <c r="G14" s="99"/>
      <c r="H14" s="99"/>
      <c r="I14" s="99"/>
      <c r="J14" s="99"/>
      <c r="K14" s="99"/>
      <c r="L14" s="99"/>
      <c r="M14" s="96"/>
    </row>
    <row r="15" spans="1:48" s="100" customFormat="1" ht="30" customHeight="1">
      <c r="A15" s="96"/>
      <c r="B15" s="96"/>
      <c r="C15" s="102"/>
      <c r="D15" s="98"/>
      <c r="E15" s="99"/>
      <c r="F15" s="99"/>
      <c r="G15" s="99"/>
      <c r="H15" s="99"/>
      <c r="I15" s="99"/>
      <c r="J15" s="99"/>
      <c r="K15" s="99"/>
      <c r="L15" s="99"/>
      <c r="M15" s="96"/>
    </row>
    <row r="16" spans="1:48" s="100" customFormat="1" ht="30" customHeight="1">
      <c r="A16" s="96"/>
      <c r="B16" s="96"/>
      <c r="C16" s="102"/>
      <c r="D16" s="98"/>
      <c r="E16" s="99"/>
      <c r="F16" s="99"/>
      <c r="G16" s="99"/>
      <c r="H16" s="99"/>
      <c r="I16" s="99"/>
      <c r="J16" s="99"/>
      <c r="K16" s="99"/>
      <c r="L16" s="99"/>
      <c r="M16" s="96"/>
    </row>
    <row r="17" spans="1:13" s="100" customFormat="1" ht="30" customHeight="1">
      <c r="A17" s="96"/>
      <c r="B17" s="96"/>
      <c r="C17" s="102"/>
      <c r="D17" s="98"/>
      <c r="E17" s="99"/>
      <c r="F17" s="99"/>
      <c r="G17" s="99"/>
      <c r="H17" s="99"/>
      <c r="I17" s="99"/>
      <c r="J17" s="99"/>
      <c r="K17" s="99"/>
      <c r="L17" s="99"/>
      <c r="M17" s="96"/>
    </row>
    <row r="18" spans="1:13" s="100" customFormat="1" ht="30" customHeight="1">
      <c r="A18" s="96"/>
      <c r="B18" s="96"/>
      <c r="C18" s="102"/>
      <c r="D18" s="98"/>
      <c r="E18" s="99"/>
      <c r="F18" s="99"/>
      <c r="G18" s="99"/>
      <c r="H18" s="99"/>
      <c r="I18" s="99"/>
      <c r="J18" s="99"/>
      <c r="K18" s="99"/>
      <c r="L18" s="99"/>
      <c r="M18" s="96"/>
    </row>
    <row r="19" spans="1:13" s="100" customFormat="1" ht="30" customHeight="1">
      <c r="A19" s="96"/>
      <c r="B19" s="96"/>
      <c r="C19" s="102"/>
      <c r="D19" s="98"/>
      <c r="E19" s="99"/>
      <c r="F19" s="99"/>
      <c r="G19" s="99"/>
      <c r="H19" s="99"/>
      <c r="I19" s="99"/>
      <c r="J19" s="99"/>
      <c r="K19" s="99"/>
      <c r="L19" s="99"/>
      <c r="M19" s="96"/>
    </row>
    <row r="20" spans="1:13" s="100" customFormat="1" ht="30" customHeight="1">
      <c r="A20" s="96"/>
      <c r="B20" s="96"/>
      <c r="C20" s="102"/>
      <c r="D20" s="98"/>
      <c r="E20" s="99"/>
      <c r="F20" s="99"/>
      <c r="G20" s="99"/>
      <c r="H20" s="99"/>
      <c r="I20" s="99"/>
      <c r="J20" s="99"/>
      <c r="K20" s="99"/>
      <c r="L20" s="99"/>
      <c r="M20" s="96"/>
    </row>
    <row r="21" spans="1:13" s="100" customFormat="1" ht="30" customHeight="1">
      <c r="A21" s="96"/>
      <c r="B21" s="96"/>
      <c r="C21" s="102"/>
      <c r="D21" s="98"/>
      <c r="E21" s="99"/>
      <c r="F21" s="99"/>
      <c r="G21" s="99"/>
      <c r="H21" s="99"/>
      <c r="I21" s="99"/>
      <c r="J21" s="99"/>
      <c r="K21" s="99"/>
      <c r="L21" s="99"/>
      <c r="M21" s="96"/>
    </row>
    <row r="22" spans="1:13" s="100" customFormat="1" ht="30" customHeight="1">
      <c r="A22" s="96"/>
      <c r="B22" s="96"/>
      <c r="C22" s="102"/>
      <c r="D22" s="98"/>
      <c r="E22" s="99"/>
      <c r="F22" s="99"/>
      <c r="G22" s="99"/>
      <c r="H22" s="99"/>
      <c r="I22" s="99"/>
      <c r="J22" s="99"/>
      <c r="K22" s="99"/>
      <c r="L22" s="99"/>
      <c r="M22" s="96"/>
    </row>
    <row r="23" spans="1:13" s="100" customFormat="1" ht="30" customHeight="1">
      <c r="A23" s="96"/>
      <c r="B23" s="96"/>
      <c r="C23" s="102"/>
      <c r="D23" s="98"/>
      <c r="E23" s="99"/>
      <c r="F23" s="99"/>
      <c r="G23" s="99"/>
      <c r="H23" s="99"/>
      <c r="I23" s="99"/>
      <c r="J23" s="99"/>
      <c r="K23" s="99"/>
      <c r="L23" s="99"/>
      <c r="M23" s="96"/>
    </row>
    <row r="24" spans="1:13" s="100" customFormat="1" ht="30" customHeight="1">
      <c r="A24" s="96"/>
      <c r="B24" s="96"/>
      <c r="C24" s="102"/>
      <c r="D24" s="98"/>
      <c r="E24" s="99"/>
      <c r="F24" s="99"/>
      <c r="G24" s="99"/>
      <c r="H24" s="99"/>
      <c r="I24" s="99"/>
      <c r="J24" s="99"/>
      <c r="K24" s="99"/>
      <c r="L24" s="99"/>
      <c r="M24" s="96"/>
    </row>
    <row r="25" spans="1:13" s="100" customFormat="1" ht="30" customHeight="1">
      <c r="A25" s="96"/>
      <c r="B25" s="96"/>
      <c r="C25" s="102"/>
      <c r="D25" s="98"/>
      <c r="E25" s="99"/>
      <c r="F25" s="99"/>
      <c r="G25" s="99"/>
      <c r="H25" s="99"/>
      <c r="I25" s="99"/>
      <c r="J25" s="99"/>
      <c r="K25" s="99"/>
      <c r="L25" s="99"/>
      <c r="M25" s="96"/>
    </row>
    <row r="26" spans="1:13" s="100" customFormat="1" ht="30" customHeight="1">
      <c r="A26" s="96"/>
      <c r="B26" s="96"/>
      <c r="C26" s="102"/>
      <c r="D26" s="98"/>
      <c r="E26" s="99"/>
      <c r="F26" s="99"/>
      <c r="G26" s="99"/>
      <c r="H26" s="99"/>
      <c r="I26" s="99"/>
      <c r="J26" s="99"/>
      <c r="K26" s="99"/>
      <c r="L26" s="99"/>
      <c r="M26" s="96"/>
    </row>
    <row r="27" spans="1:13" s="100" customFormat="1" ht="30" customHeight="1">
      <c r="A27" s="96"/>
      <c r="B27" s="96"/>
      <c r="C27" s="102"/>
      <c r="D27" s="98"/>
      <c r="E27" s="99"/>
      <c r="F27" s="99"/>
      <c r="G27" s="99"/>
      <c r="H27" s="99"/>
      <c r="I27" s="99"/>
      <c r="J27" s="99"/>
      <c r="K27" s="99"/>
      <c r="L27" s="99"/>
      <c r="M27" s="96"/>
    </row>
    <row r="28" spans="1:13" s="100" customFormat="1" ht="30" customHeight="1">
      <c r="A28" s="96"/>
      <c r="B28" s="96"/>
      <c r="C28" s="102"/>
      <c r="D28" s="98"/>
      <c r="E28" s="99"/>
      <c r="F28" s="99"/>
      <c r="G28" s="99"/>
      <c r="H28" s="99"/>
      <c r="I28" s="99"/>
      <c r="J28" s="99"/>
      <c r="K28" s="99"/>
      <c r="L28" s="99"/>
      <c r="M28" s="96"/>
    </row>
    <row r="29" spans="1:13" s="100" customFormat="1">
      <c r="A29" s="103"/>
      <c r="B29" s="103"/>
      <c r="C29" s="104"/>
      <c r="D29" s="104"/>
      <c r="E29" s="105"/>
      <c r="F29" s="105"/>
      <c r="G29" s="105"/>
      <c r="H29" s="105"/>
      <c r="I29" s="105"/>
      <c r="J29" s="105"/>
      <c r="K29" s="105"/>
      <c r="L29" s="105"/>
      <c r="M29" s="103"/>
    </row>
    <row r="30" spans="1:13" s="100" customFormat="1">
      <c r="A30" s="103"/>
      <c r="B30" s="103"/>
      <c r="C30" s="104"/>
      <c r="D30" s="104"/>
      <c r="E30" s="105"/>
      <c r="F30" s="105"/>
      <c r="G30" s="105"/>
      <c r="H30" s="105"/>
      <c r="I30" s="105"/>
      <c r="J30" s="105"/>
      <c r="K30" s="105"/>
      <c r="L30" s="105"/>
      <c r="M30" s="103"/>
    </row>
    <row r="31" spans="1:13" s="100" customFormat="1">
      <c r="A31" s="103"/>
      <c r="B31" s="103"/>
      <c r="C31" s="104"/>
      <c r="D31" s="104"/>
      <c r="E31" s="105"/>
      <c r="F31" s="105"/>
      <c r="G31" s="105"/>
      <c r="H31" s="105"/>
      <c r="I31" s="105"/>
      <c r="J31" s="105"/>
      <c r="K31" s="105"/>
      <c r="L31" s="105"/>
      <c r="M31" s="103"/>
    </row>
    <row r="32" spans="1:13" s="100" customFormat="1">
      <c r="A32" s="103"/>
      <c r="B32" s="103"/>
      <c r="C32" s="104"/>
      <c r="D32" s="104"/>
      <c r="E32" s="105"/>
      <c r="F32" s="105"/>
      <c r="G32" s="105"/>
      <c r="H32" s="105"/>
      <c r="I32" s="105"/>
      <c r="J32" s="105"/>
      <c r="K32" s="105"/>
      <c r="L32" s="105"/>
      <c r="M32" s="103"/>
    </row>
    <row r="33" spans="1:13" s="100" customFormat="1">
      <c r="A33" s="103"/>
      <c r="B33" s="103"/>
      <c r="C33" s="104"/>
      <c r="D33" s="104"/>
      <c r="E33" s="105"/>
      <c r="F33" s="105"/>
      <c r="G33" s="105"/>
      <c r="H33" s="105"/>
      <c r="I33" s="105"/>
      <c r="J33" s="105"/>
      <c r="K33" s="105"/>
      <c r="L33" s="105"/>
      <c r="M33" s="103"/>
    </row>
    <row r="34" spans="1:13" s="100" customFormat="1">
      <c r="A34" s="103"/>
      <c r="B34" s="103"/>
      <c r="C34" s="104"/>
      <c r="D34" s="104"/>
      <c r="E34" s="105"/>
      <c r="F34" s="105"/>
      <c r="G34" s="105"/>
      <c r="H34" s="105"/>
      <c r="I34" s="105"/>
      <c r="J34" s="105"/>
      <c r="K34" s="105"/>
      <c r="L34" s="105"/>
      <c r="M34" s="103"/>
    </row>
    <row r="35" spans="1:13" s="100" customFormat="1">
      <c r="A35" s="103"/>
      <c r="B35" s="103"/>
      <c r="C35" s="104"/>
      <c r="D35" s="104"/>
      <c r="E35" s="105"/>
      <c r="F35" s="105"/>
      <c r="G35" s="105"/>
      <c r="H35" s="105"/>
      <c r="I35" s="105"/>
      <c r="J35" s="105"/>
      <c r="K35" s="105"/>
      <c r="L35" s="105"/>
      <c r="M35" s="103"/>
    </row>
    <row r="36" spans="1:13" s="100" customFormat="1">
      <c r="A36" s="103"/>
      <c r="B36" s="103"/>
      <c r="C36" s="104"/>
      <c r="D36" s="104"/>
      <c r="E36" s="105"/>
      <c r="F36" s="105"/>
      <c r="G36" s="105"/>
      <c r="H36" s="105"/>
      <c r="I36" s="105"/>
      <c r="J36" s="105"/>
      <c r="K36" s="105"/>
      <c r="L36" s="105"/>
      <c r="M36" s="103"/>
    </row>
    <row r="37" spans="1:13" s="100" customFormat="1">
      <c r="A37" s="103"/>
      <c r="B37" s="103"/>
      <c r="C37" s="104"/>
      <c r="D37" s="104"/>
      <c r="E37" s="105"/>
      <c r="F37" s="105"/>
      <c r="G37" s="105"/>
      <c r="H37" s="105"/>
      <c r="I37" s="105"/>
      <c r="J37" s="105"/>
      <c r="K37" s="105"/>
      <c r="L37" s="105"/>
      <c r="M37" s="103"/>
    </row>
    <row r="38" spans="1:13" s="100" customFormat="1">
      <c r="A38" s="103"/>
      <c r="B38" s="103"/>
      <c r="C38" s="104"/>
      <c r="D38" s="104"/>
      <c r="E38" s="105"/>
      <c r="F38" s="105"/>
      <c r="G38" s="105"/>
      <c r="H38" s="105"/>
      <c r="I38" s="105"/>
      <c r="J38" s="105"/>
      <c r="K38" s="105"/>
      <c r="L38" s="105"/>
      <c r="M38" s="103"/>
    </row>
    <row r="39" spans="1:13" s="100" customFormat="1">
      <c r="A39" s="103"/>
      <c r="B39" s="103"/>
      <c r="C39" s="104"/>
      <c r="D39" s="104"/>
      <c r="E39" s="105"/>
      <c r="F39" s="105"/>
      <c r="G39" s="105"/>
      <c r="H39" s="105"/>
      <c r="I39" s="105"/>
      <c r="J39" s="105"/>
      <c r="K39" s="105"/>
      <c r="L39" s="105"/>
      <c r="M39" s="103"/>
    </row>
    <row r="40" spans="1:13" s="100" customFormat="1">
      <c r="A40" s="103"/>
      <c r="B40" s="103"/>
      <c r="C40" s="104"/>
      <c r="D40" s="104"/>
      <c r="E40" s="105"/>
      <c r="F40" s="105"/>
      <c r="G40" s="105"/>
      <c r="H40" s="105"/>
      <c r="I40" s="105"/>
      <c r="J40" s="105"/>
      <c r="K40" s="105"/>
      <c r="L40" s="105"/>
      <c r="M40" s="103"/>
    </row>
    <row r="41" spans="1:13" s="100" customFormat="1">
      <c r="A41" s="103"/>
      <c r="B41" s="103"/>
      <c r="C41" s="104"/>
      <c r="D41" s="104"/>
      <c r="E41" s="105"/>
      <c r="F41" s="105"/>
      <c r="G41" s="105"/>
      <c r="H41" s="105"/>
      <c r="I41" s="105"/>
      <c r="J41" s="105"/>
      <c r="K41" s="105"/>
      <c r="L41" s="105"/>
      <c r="M41" s="103"/>
    </row>
    <row r="42" spans="1:13" s="100" customFormat="1">
      <c r="A42" s="103"/>
      <c r="B42" s="103"/>
      <c r="C42" s="104"/>
      <c r="D42" s="104"/>
      <c r="E42" s="105"/>
      <c r="F42" s="105"/>
      <c r="G42" s="105"/>
      <c r="H42" s="105"/>
      <c r="I42" s="105"/>
      <c r="J42" s="105"/>
      <c r="K42" s="105"/>
      <c r="L42" s="105"/>
      <c r="M42" s="103"/>
    </row>
    <row r="43" spans="1:13" s="100" customFormat="1">
      <c r="A43" s="103"/>
      <c r="B43" s="103"/>
      <c r="C43" s="104"/>
      <c r="D43" s="104"/>
      <c r="E43" s="105"/>
      <c r="F43" s="105"/>
      <c r="G43" s="105"/>
      <c r="H43" s="105"/>
      <c r="I43" s="105"/>
      <c r="J43" s="105"/>
      <c r="K43" s="105"/>
      <c r="L43" s="105"/>
      <c r="M43" s="103"/>
    </row>
    <row r="44" spans="1:13" s="100" customFormat="1">
      <c r="A44" s="103"/>
      <c r="B44" s="103"/>
      <c r="C44" s="104"/>
      <c r="D44" s="104"/>
      <c r="E44" s="105"/>
      <c r="F44" s="105"/>
      <c r="G44" s="105"/>
      <c r="H44" s="105"/>
      <c r="I44" s="105"/>
      <c r="J44" s="105"/>
      <c r="K44" s="105"/>
      <c r="L44" s="105"/>
      <c r="M44" s="103"/>
    </row>
    <row r="45" spans="1:13" s="100" customFormat="1">
      <c r="A45" s="103"/>
      <c r="B45" s="103"/>
      <c r="C45" s="104"/>
      <c r="D45" s="104"/>
      <c r="E45" s="105"/>
      <c r="F45" s="105"/>
      <c r="G45" s="105"/>
      <c r="H45" s="105"/>
      <c r="I45" s="105"/>
      <c r="J45" s="105"/>
      <c r="K45" s="105"/>
      <c r="L45" s="105"/>
      <c r="M45" s="103"/>
    </row>
    <row r="46" spans="1:13" s="100" customFormat="1">
      <c r="A46" s="103"/>
      <c r="B46" s="103"/>
      <c r="C46" s="104"/>
      <c r="D46" s="104"/>
      <c r="E46" s="105"/>
      <c r="F46" s="105"/>
      <c r="G46" s="105"/>
      <c r="H46" s="105"/>
      <c r="I46" s="105"/>
      <c r="J46" s="105"/>
      <c r="K46" s="105"/>
      <c r="L46" s="105"/>
      <c r="M46" s="103"/>
    </row>
    <row r="47" spans="1:13" s="100" customFormat="1">
      <c r="A47" s="103"/>
      <c r="B47" s="103"/>
      <c r="C47" s="104"/>
      <c r="D47" s="104"/>
      <c r="E47" s="105"/>
      <c r="F47" s="105"/>
      <c r="G47" s="105"/>
      <c r="H47" s="105"/>
      <c r="I47" s="105"/>
      <c r="J47" s="105"/>
      <c r="K47" s="105"/>
      <c r="L47" s="105"/>
      <c r="M47" s="103"/>
    </row>
    <row r="48" spans="1:13" s="100" customFormat="1">
      <c r="A48" s="103"/>
      <c r="B48" s="103"/>
      <c r="C48" s="104"/>
      <c r="D48" s="104"/>
      <c r="E48" s="105"/>
      <c r="F48" s="105"/>
      <c r="G48" s="105"/>
      <c r="H48" s="105"/>
      <c r="I48" s="105"/>
      <c r="J48" s="105"/>
      <c r="K48" s="105"/>
      <c r="L48" s="105"/>
      <c r="M48" s="103"/>
    </row>
    <row r="49" spans="1:13" s="100" customFormat="1">
      <c r="A49" s="103"/>
      <c r="B49" s="103"/>
      <c r="C49" s="104"/>
      <c r="D49" s="104"/>
      <c r="E49" s="105"/>
      <c r="F49" s="105"/>
      <c r="G49" s="105"/>
      <c r="H49" s="105"/>
      <c r="I49" s="105"/>
      <c r="J49" s="105"/>
      <c r="K49" s="105"/>
      <c r="L49" s="105"/>
      <c r="M49" s="103"/>
    </row>
    <row r="50" spans="1:13" s="100" customFormat="1">
      <c r="A50" s="103"/>
      <c r="B50" s="103"/>
      <c r="C50" s="104"/>
      <c r="D50" s="104"/>
      <c r="E50" s="105"/>
      <c r="F50" s="105"/>
      <c r="G50" s="105"/>
      <c r="H50" s="105"/>
      <c r="I50" s="105"/>
      <c r="J50" s="105"/>
      <c r="K50" s="105"/>
      <c r="L50" s="105"/>
      <c r="M50" s="103"/>
    </row>
    <row r="51" spans="1:13" s="100" customFormat="1">
      <c r="A51" s="103"/>
      <c r="B51" s="103"/>
      <c r="C51" s="104"/>
      <c r="D51" s="104"/>
      <c r="E51" s="105"/>
      <c r="F51" s="105"/>
      <c r="G51" s="105"/>
      <c r="H51" s="105"/>
      <c r="I51" s="105"/>
      <c r="J51" s="105"/>
      <c r="K51" s="105"/>
      <c r="L51" s="105"/>
      <c r="M51" s="103"/>
    </row>
    <row r="52" spans="1:13" s="100" customFormat="1">
      <c r="A52" s="103"/>
      <c r="B52" s="103"/>
      <c r="C52" s="104"/>
      <c r="D52" s="104"/>
      <c r="E52" s="105"/>
      <c r="F52" s="105"/>
      <c r="G52" s="105"/>
      <c r="H52" s="105"/>
      <c r="I52" s="105"/>
      <c r="J52" s="105"/>
      <c r="K52" s="105"/>
      <c r="L52" s="105"/>
      <c r="M52" s="103"/>
    </row>
    <row r="53" spans="1:13" s="100" customFormat="1">
      <c r="A53" s="103"/>
      <c r="B53" s="103"/>
      <c r="C53" s="104"/>
      <c r="D53" s="104"/>
      <c r="E53" s="105"/>
      <c r="F53" s="105"/>
      <c r="G53" s="105"/>
      <c r="H53" s="105"/>
      <c r="I53" s="105"/>
      <c r="J53" s="105"/>
      <c r="K53" s="105"/>
      <c r="L53" s="105"/>
      <c r="M53" s="103"/>
    </row>
    <row r="54" spans="1:13" s="100" customFormat="1">
      <c r="A54" s="103"/>
      <c r="B54" s="103"/>
      <c r="C54" s="104"/>
      <c r="D54" s="104"/>
      <c r="E54" s="105"/>
      <c r="F54" s="105"/>
      <c r="G54" s="105"/>
      <c r="H54" s="105"/>
      <c r="I54" s="105"/>
      <c r="J54" s="105"/>
      <c r="K54" s="105"/>
      <c r="L54" s="105"/>
      <c r="M54" s="103"/>
    </row>
    <row r="55" spans="1:13" s="100" customFormat="1">
      <c r="A55" s="103"/>
      <c r="B55" s="103"/>
      <c r="C55" s="104"/>
      <c r="D55" s="104"/>
      <c r="E55" s="105"/>
      <c r="F55" s="105"/>
      <c r="G55" s="105"/>
      <c r="H55" s="105"/>
      <c r="I55" s="105"/>
      <c r="J55" s="105"/>
      <c r="K55" s="105"/>
      <c r="L55" s="105"/>
      <c r="M55" s="103"/>
    </row>
    <row r="56" spans="1:13" s="100" customFormat="1">
      <c r="A56" s="103"/>
      <c r="B56" s="103"/>
      <c r="C56" s="104"/>
      <c r="D56" s="104"/>
      <c r="E56" s="105"/>
      <c r="F56" s="105"/>
      <c r="G56" s="105"/>
      <c r="H56" s="105"/>
      <c r="I56" s="105"/>
      <c r="J56" s="105"/>
      <c r="K56" s="105"/>
      <c r="L56" s="105"/>
      <c r="M56" s="103"/>
    </row>
    <row r="57" spans="1:13" s="100" customFormat="1">
      <c r="A57" s="103"/>
      <c r="B57" s="103"/>
      <c r="C57" s="104"/>
      <c r="D57" s="104"/>
      <c r="E57" s="105"/>
      <c r="F57" s="105"/>
      <c r="G57" s="105"/>
      <c r="H57" s="105"/>
      <c r="I57" s="105"/>
      <c r="J57" s="105"/>
      <c r="K57" s="105"/>
      <c r="L57" s="105"/>
      <c r="M57" s="103"/>
    </row>
    <row r="58" spans="1:13" s="100" customFormat="1">
      <c r="A58" s="103"/>
      <c r="B58" s="103"/>
      <c r="C58" s="104"/>
      <c r="D58" s="104"/>
      <c r="E58" s="105"/>
      <c r="F58" s="105"/>
      <c r="G58" s="105"/>
      <c r="H58" s="105"/>
      <c r="I58" s="105"/>
      <c r="J58" s="105"/>
      <c r="K58" s="105"/>
      <c r="L58" s="105"/>
      <c r="M58" s="103"/>
    </row>
    <row r="59" spans="1:13" s="100" customFormat="1">
      <c r="A59" s="103"/>
      <c r="B59" s="103"/>
      <c r="C59" s="104"/>
      <c r="D59" s="104"/>
      <c r="E59" s="105"/>
      <c r="F59" s="105"/>
      <c r="G59" s="105"/>
      <c r="H59" s="105"/>
      <c r="I59" s="105"/>
      <c r="J59" s="105"/>
      <c r="K59" s="105"/>
      <c r="L59" s="105"/>
      <c r="M59" s="103"/>
    </row>
    <row r="60" spans="1:13" s="100" customFormat="1">
      <c r="A60" s="103"/>
      <c r="B60" s="103"/>
      <c r="C60" s="104"/>
      <c r="D60" s="104"/>
      <c r="E60" s="105"/>
      <c r="F60" s="105"/>
      <c r="G60" s="105"/>
      <c r="H60" s="105"/>
      <c r="I60" s="105"/>
      <c r="J60" s="105"/>
      <c r="K60" s="105"/>
      <c r="L60" s="105"/>
      <c r="M60" s="103"/>
    </row>
    <row r="61" spans="1:13" s="100" customFormat="1">
      <c r="A61" s="103"/>
      <c r="B61" s="103"/>
      <c r="C61" s="104"/>
      <c r="D61" s="104"/>
      <c r="E61" s="105"/>
      <c r="F61" s="105"/>
      <c r="G61" s="105"/>
      <c r="H61" s="105"/>
      <c r="I61" s="105"/>
      <c r="J61" s="105"/>
      <c r="K61" s="105"/>
      <c r="L61" s="105"/>
      <c r="M61" s="103"/>
    </row>
    <row r="62" spans="1:13" s="100" customFormat="1">
      <c r="A62" s="103"/>
      <c r="B62" s="103"/>
      <c r="C62" s="104"/>
      <c r="D62" s="104"/>
      <c r="E62" s="105"/>
      <c r="F62" s="105"/>
      <c r="G62" s="105"/>
      <c r="H62" s="105"/>
      <c r="I62" s="105"/>
      <c r="J62" s="105"/>
      <c r="K62" s="105"/>
      <c r="L62" s="105"/>
      <c r="M62" s="103"/>
    </row>
    <row r="63" spans="1:13" s="100" customFormat="1">
      <c r="A63" s="103"/>
      <c r="B63" s="103"/>
      <c r="C63" s="104"/>
      <c r="D63" s="104"/>
      <c r="E63" s="105"/>
      <c r="F63" s="105"/>
      <c r="G63" s="105"/>
      <c r="H63" s="105"/>
      <c r="I63" s="105"/>
      <c r="J63" s="105"/>
      <c r="K63" s="105"/>
      <c r="L63" s="105"/>
      <c r="M63" s="103"/>
    </row>
    <row r="64" spans="1:13" s="100" customFormat="1">
      <c r="A64" s="103"/>
      <c r="B64" s="103"/>
      <c r="C64" s="104"/>
      <c r="D64" s="104"/>
      <c r="E64" s="105"/>
      <c r="F64" s="105"/>
      <c r="G64" s="105"/>
      <c r="H64" s="105"/>
      <c r="I64" s="105"/>
      <c r="J64" s="105"/>
      <c r="K64" s="105"/>
      <c r="L64" s="105"/>
      <c r="M64" s="103"/>
    </row>
    <row r="65" spans="1:13" s="100" customFormat="1">
      <c r="A65" s="103"/>
      <c r="B65" s="103"/>
      <c r="C65" s="104"/>
      <c r="D65" s="104"/>
      <c r="E65" s="105"/>
      <c r="F65" s="105"/>
      <c r="G65" s="105"/>
      <c r="H65" s="105"/>
      <c r="I65" s="105"/>
      <c r="J65" s="105"/>
      <c r="K65" s="105"/>
      <c r="L65" s="105"/>
      <c r="M65" s="103"/>
    </row>
    <row r="66" spans="1:13" s="100" customFormat="1">
      <c r="A66" s="103"/>
      <c r="B66" s="103"/>
      <c r="C66" s="104"/>
      <c r="D66" s="104"/>
      <c r="E66" s="105"/>
      <c r="F66" s="105"/>
      <c r="G66" s="105"/>
      <c r="H66" s="105"/>
      <c r="I66" s="105"/>
      <c r="J66" s="105"/>
      <c r="K66" s="105"/>
      <c r="L66" s="105"/>
      <c r="M66" s="103"/>
    </row>
    <row r="67" spans="1:13" s="100" customFormat="1">
      <c r="A67" s="103"/>
      <c r="B67" s="103"/>
      <c r="C67" s="104"/>
      <c r="D67" s="104"/>
      <c r="E67" s="105"/>
      <c r="F67" s="105"/>
      <c r="G67" s="105"/>
      <c r="H67" s="105"/>
      <c r="I67" s="105"/>
      <c r="J67" s="105"/>
      <c r="K67" s="105"/>
      <c r="L67" s="105"/>
      <c r="M67" s="103"/>
    </row>
    <row r="68" spans="1:13" s="100" customFormat="1">
      <c r="A68" s="103"/>
      <c r="B68" s="103"/>
      <c r="C68" s="104"/>
      <c r="D68" s="104"/>
      <c r="E68" s="105"/>
      <c r="F68" s="105"/>
      <c r="G68" s="105"/>
      <c r="H68" s="105"/>
      <c r="I68" s="105"/>
      <c r="J68" s="105"/>
      <c r="K68" s="105"/>
      <c r="L68" s="105"/>
      <c r="M68" s="103"/>
    </row>
    <row r="69" spans="1:13" s="100" customFormat="1">
      <c r="A69" s="103"/>
      <c r="B69" s="103"/>
      <c r="C69" s="104"/>
      <c r="D69" s="104"/>
      <c r="E69" s="105"/>
      <c r="F69" s="105"/>
      <c r="G69" s="105"/>
      <c r="H69" s="105"/>
      <c r="I69" s="105"/>
      <c r="J69" s="105"/>
      <c r="K69" s="105"/>
      <c r="L69" s="105"/>
      <c r="M69" s="103"/>
    </row>
    <row r="70" spans="1:13" s="100" customFormat="1">
      <c r="A70" s="103"/>
      <c r="B70" s="103"/>
      <c r="C70" s="104"/>
      <c r="D70" s="104"/>
      <c r="E70" s="105"/>
      <c r="F70" s="105"/>
      <c r="G70" s="105"/>
      <c r="H70" s="105"/>
      <c r="I70" s="105"/>
      <c r="J70" s="105"/>
      <c r="K70" s="105"/>
      <c r="L70" s="105"/>
      <c r="M70" s="103"/>
    </row>
    <row r="71" spans="1:13" s="100" customFormat="1">
      <c r="A71" s="103"/>
      <c r="B71" s="103"/>
      <c r="C71" s="104"/>
      <c r="D71" s="104"/>
      <c r="E71" s="105"/>
      <c r="F71" s="105"/>
      <c r="G71" s="105"/>
      <c r="H71" s="105"/>
      <c r="I71" s="105"/>
      <c r="J71" s="105"/>
      <c r="K71" s="105"/>
      <c r="L71" s="105"/>
      <c r="M71" s="103"/>
    </row>
    <row r="72" spans="1:13" s="100" customFormat="1">
      <c r="A72" s="103"/>
      <c r="B72" s="103"/>
      <c r="C72" s="104"/>
      <c r="D72" s="104"/>
      <c r="E72" s="105"/>
      <c r="F72" s="105"/>
      <c r="G72" s="105"/>
      <c r="H72" s="105"/>
      <c r="I72" s="105"/>
      <c r="J72" s="105"/>
      <c r="K72" s="105"/>
      <c r="L72" s="105"/>
      <c r="M72" s="103"/>
    </row>
    <row r="73" spans="1:13" s="100" customFormat="1">
      <c r="A73" s="103"/>
      <c r="B73" s="103"/>
      <c r="C73" s="104"/>
      <c r="D73" s="104"/>
      <c r="E73" s="105"/>
      <c r="F73" s="105"/>
      <c r="G73" s="105"/>
      <c r="H73" s="105"/>
      <c r="I73" s="105"/>
      <c r="J73" s="105"/>
      <c r="K73" s="105"/>
      <c r="L73" s="105"/>
      <c r="M73" s="103"/>
    </row>
    <row r="74" spans="1:13" s="100" customFormat="1">
      <c r="A74" s="103"/>
      <c r="B74" s="103"/>
      <c r="C74" s="104"/>
      <c r="D74" s="104"/>
      <c r="E74" s="105"/>
      <c r="F74" s="105"/>
      <c r="G74" s="105"/>
      <c r="H74" s="105"/>
      <c r="I74" s="105"/>
      <c r="J74" s="105"/>
      <c r="K74" s="105"/>
      <c r="L74" s="105"/>
      <c r="M74" s="103"/>
    </row>
    <row r="75" spans="1:13" s="100" customFormat="1">
      <c r="A75" s="103"/>
      <c r="B75" s="103"/>
      <c r="C75" s="104"/>
      <c r="D75" s="104"/>
      <c r="E75" s="105"/>
      <c r="F75" s="105"/>
      <c r="G75" s="105"/>
      <c r="H75" s="105"/>
      <c r="I75" s="105"/>
      <c r="J75" s="105"/>
      <c r="K75" s="105"/>
      <c r="L75" s="105"/>
      <c r="M75" s="103"/>
    </row>
    <row r="76" spans="1:13" s="100" customFormat="1">
      <c r="A76" s="103"/>
      <c r="B76" s="103"/>
      <c r="C76" s="104"/>
      <c r="D76" s="104"/>
      <c r="E76" s="105"/>
      <c r="F76" s="105"/>
      <c r="G76" s="105"/>
      <c r="H76" s="105"/>
      <c r="I76" s="105"/>
      <c r="J76" s="105"/>
      <c r="K76" s="105"/>
      <c r="L76" s="105"/>
      <c r="M76" s="103"/>
    </row>
    <row r="77" spans="1:13" s="100" customFormat="1">
      <c r="A77" s="103"/>
      <c r="B77" s="103"/>
      <c r="C77" s="104"/>
      <c r="D77" s="104"/>
      <c r="E77" s="105"/>
      <c r="F77" s="105"/>
      <c r="G77" s="105"/>
      <c r="H77" s="105"/>
      <c r="I77" s="105"/>
      <c r="J77" s="105"/>
      <c r="K77" s="105"/>
      <c r="L77" s="105"/>
      <c r="M77" s="103"/>
    </row>
    <row r="78" spans="1:13" s="100" customFormat="1">
      <c r="A78" s="103"/>
      <c r="B78" s="103"/>
      <c r="C78" s="104"/>
      <c r="D78" s="104"/>
      <c r="E78" s="105"/>
      <c r="F78" s="105"/>
      <c r="G78" s="105"/>
      <c r="H78" s="105"/>
      <c r="I78" s="105"/>
      <c r="J78" s="105"/>
      <c r="K78" s="105"/>
      <c r="L78" s="105"/>
      <c r="M78" s="103"/>
    </row>
    <row r="79" spans="1:13" s="100" customFormat="1">
      <c r="A79" s="103"/>
      <c r="B79" s="103"/>
      <c r="C79" s="104"/>
      <c r="D79" s="104"/>
      <c r="E79" s="105"/>
      <c r="F79" s="105"/>
      <c r="G79" s="105"/>
      <c r="H79" s="105"/>
      <c r="I79" s="105"/>
      <c r="J79" s="105"/>
      <c r="K79" s="105"/>
      <c r="L79" s="105"/>
      <c r="M79" s="103"/>
    </row>
    <row r="80" spans="1:13" s="100" customFormat="1">
      <c r="A80" s="103"/>
      <c r="B80" s="103"/>
      <c r="C80" s="104"/>
      <c r="D80" s="104"/>
      <c r="E80" s="105"/>
      <c r="F80" s="105"/>
      <c r="G80" s="105"/>
      <c r="H80" s="105"/>
      <c r="I80" s="105"/>
      <c r="J80" s="105"/>
      <c r="K80" s="105"/>
      <c r="L80" s="105"/>
      <c r="M80" s="103"/>
    </row>
    <row r="81" spans="1:13" s="100" customFormat="1">
      <c r="A81" s="103"/>
      <c r="B81" s="103"/>
      <c r="C81" s="104"/>
      <c r="D81" s="104"/>
      <c r="E81" s="105"/>
      <c r="F81" s="105"/>
      <c r="G81" s="105"/>
      <c r="H81" s="105"/>
      <c r="I81" s="105"/>
      <c r="J81" s="105"/>
      <c r="K81" s="105"/>
      <c r="L81" s="105"/>
      <c r="M81" s="103"/>
    </row>
    <row r="82" spans="1:13" s="100" customFormat="1">
      <c r="A82" s="103"/>
      <c r="B82" s="103"/>
      <c r="C82" s="104"/>
      <c r="D82" s="104"/>
      <c r="E82" s="105"/>
      <c r="F82" s="105"/>
      <c r="G82" s="105"/>
      <c r="H82" s="105"/>
      <c r="I82" s="105"/>
      <c r="J82" s="105"/>
      <c r="K82" s="105"/>
      <c r="L82" s="105"/>
      <c r="M82" s="103"/>
    </row>
    <row r="83" spans="1:13" s="100" customFormat="1">
      <c r="A83" s="103"/>
      <c r="B83" s="103"/>
      <c r="C83" s="104"/>
      <c r="D83" s="104"/>
      <c r="E83" s="105"/>
      <c r="F83" s="105"/>
      <c r="G83" s="105"/>
      <c r="H83" s="105"/>
      <c r="I83" s="105"/>
      <c r="J83" s="105"/>
      <c r="K83" s="105"/>
      <c r="L83" s="105"/>
      <c r="M83" s="103"/>
    </row>
    <row r="84" spans="1:13" s="100" customFormat="1">
      <c r="A84" s="103"/>
      <c r="B84" s="103"/>
      <c r="C84" s="104"/>
      <c r="D84" s="104"/>
      <c r="E84" s="105"/>
      <c r="F84" s="105"/>
      <c r="G84" s="105"/>
      <c r="H84" s="105"/>
      <c r="I84" s="105"/>
      <c r="J84" s="105"/>
      <c r="K84" s="105"/>
      <c r="L84" s="105"/>
      <c r="M84" s="103"/>
    </row>
    <row r="85" spans="1:13" s="100" customFormat="1">
      <c r="A85" s="103"/>
      <c r="B85" s="103"/>
      <c r="C85" s="104"/>
      <c r="D85" s="104"/>
      <c r="E85" s="105"/>
      <c r="F85" s="105"/>
      <c r="G85" s="105"/>
      <c r="H85" s="105"/>
      <c r="I85" s="105"/>
      <c r="J85" s="105"/>
      <c r="K85" s="105"/>
      <c r="L85" s="105"/>
      <c r="M85" s="103"/>
    </row>
    <row r="86" spans="1:13" s="100" customFormat="1">
      <c r="A86" s="103"/>
      <c r="B86" s="103"/>
      <c r="C86" s="104"/>
      <c r="D86" s="104"/>
      <c r="E86" s="105"/>
      <c r="F86" s="105"/>
      <c r="G86" s="105"/>
      <c r="H86" s="105"/>
      <c r="I86" s="105"/>
      <c r="J86" s="105"/>
      <c r="K86" s="105"/>
      <c r="L86" s="105"/>
      <c r="M86" s="103"/>
    </row>
    <row r="87" spans="1:13" s="100" customFormat="1">
      <c r="A87" s="103"/>
      <c r="B87" s="103"/>
      <c r="C87" s="104"/>
      <c r="D87" s="104"/>
      <c r="E87" s="105"/>
      <c r="F87" s="105"/>
      <c r="G87" s="105"/>
      <c r="H87" s="105"/>
      <c r="I87" s="105"/>
      <c r="J87" s="105"/>
      <c r="K87" s="105"/>
      <c r="L87" s="105"/>
      <c r="M87" s="103"/>
    </row>
    <row r="88" spans="1:13" s="100" customFormat="1">
      <c r="A88" s="103"/>
      <c r="B88" s="103"/>
      <c r="C88" s="104"/>
      <c r="D88" s="104"/>
      <c r="E88" s="105"/>
      <c r="F88" s="105"/>
      <c r="G88" s="105"/>
      <c r="H88" s="105"/>
      <c r="I88" s="105"/>
      <c r="J88" s="105"/>
      <c r="K88" s="105"/>
      <c r="L88" s="105"/>
      <c r="M88" s="103"/>
    </row>
    <row r="89" spans="1:13" s="100" customFormat="1">
      <c r="A89" s="103"/>
      <c r="B89" s="103"/>
      <c r="C89" s="104"/>
      <c r="D89" s="104"/>
      <c r="E89" s="105"/>
      <c r="F89" s="105"/>
      <c r="G89" s="105"/>
      <c r="H89" s="105"/>
      <c r="I89" s="105"/>
      <c r="J89" s="105"/>
      <c r="K89" s="105"/>
      <c r="L89" s="105"/>
      <c r="M89" s="103"/>
    </row>
    <row r="90" spans="1:13" s="100" customFormat="1">
      <c r="A90" s="103"/>
      <c r="B90" s="103"/>
      <c r="C90" s="104"/>
      <c r="D90" s="104"/>
      <c r="E90" s="105"/>
      <c r="F90" s="105"/>
      <c r="G90" s="105"/>
      <c r="H90" s="105"/>
      <c r="I90" s="105"/>
      <c r="J90" s="105"/>
      <c r="K90" s="105"/>
      <c r="L90" s="105"/>
      <c r="M90" s="103"/>
    </row>
    <row r="91" spans="1:13" s="100" customFormat="1">
      <c r="A91" s="103"/>
      <c r="B91" s="103"/>
      <c r="C91" s="104"/>
      <c r="D91" s="104"/>
      <c r="E91" s="105"/>
      <c r="F91" s="105"/>
      <c r="G91" s="105"/>
      <c r="H91" s="105"/>
      <c r="I91" s="105"/>
      <c r="J91" s="105"/>
      <c r="K91" s="105"/>
      <c r="L91" s="105"/>
      <c r="M91" s="103"/>
    </row>
    <row r="92" spans="1:13" s="100" customFormat="1">
      <c r="A92" s="103"/>
      <c r="B92" s="103"/>
      <c r="C92" s="104"/>
      <c r="D92" s="104"/>
      <c r="E92" s="105"/>
      <c r="F92" s="105"/>
      <c r="G92" s="105"/>
      <c r="H92" s="105"/>
      <c r="I92" s="105"/>
      <c r="J92" s="105"/>
      <c r="K92" s="105"/>
      <c r="L92" s="105"/>
      <c r="M92" s="103"/>
    </row>
    <row r="93" spans="1:13" s="100" customFormat="1">
      <c r="A93" s="103"/>
      <c r="B93" s="103"/>
      <c r="C93" s="104"/>
      <c r="D93" s="104"/>
      <c r="E93" s="105"/>
      <c r="F93" s="105"/>
      <c r="G93" s="105"/>
      <c r="H93" s="105"/>
      <c r="I93" s="105"/>
      <c r="J93" s="105"/>
      <c r="K93" s="105"/>
      <c r="L93" s="105"/>
      <c r="M93" s="103"/>
    </row>
    <row r="94" spans="1:13" s="100" customFormat="1">
      <c r="A94" s="103"/>
      <c r="B94" s="103"/>
      <c r="C94" s="104"/>
      <c r="D94" s="104"/>
      <c r="E94" s="105"/>
      <c r="F94" s="105"/>
      <c r="G94" s="105"/>
      <c r="H94" s="105"/>
      <c r="I94" s="105"/>
      <c r="J94" s="105"/>
      <c r="K94" s="105"/>
      <c r="L94" s="105"/>
      <c r="M94" s="103"/>
    </row>
    <row r="95" spans="1:13" s="100" customFormat="1">
      <c r="A95" s="103"/>
      <c r="B95" s="103"/>
      <c r="C95" s="104"/>
      <c r="D95" s="104"/>
      <c r="E95" s="105"/>
      <c r="F95" s="105"/>
      <c r="G95" s="105"/>
      <c r="H95" s="105"/>
      <c r="I95" s="105"/>
      <c r="J95" s="105"/>
      <c r="K95" s="105"/>
      <c r="L95" s="105"/>
      <c r="M95" s="103"/>
    </row>
    <row r="96" spans="1:13" s="100" customFormat="1">
      <c r="A96" s="103"/>
      <c r="B96" s="103"/>
      <c r="C96" s="104"/>
      <c r="D96" s="104"/>
      <c r="E96" s="105"/>
      <c r="F96" s="105"/>
      <c r="G96" s="105"/>
      <c r="H96" s="105"/>
      <c r="I96" s="105"/>
      <c r="J96" s="105"/>
      <c r="K96" s="105"/>
      <c r="L96" s="105"/>
      <c r="M96" s="103"/>
    </row>
    <row r="97" spans="1:13" s="100" customFormat="1">
      <c r="A97" s="103"/>
      <c r="B97" s="103"/>
      <c r="C97" s="104"/>
      <c r="D97" s="104"/>
      <c r="E97" s="105"/>
      <c r="F97" s="105"/>
      <c r="G97" s="105"/>
      <c r="H97" s="105"/>
      <c r="I97" s="105"/>
      <c r="J97" s="105"/>
      <c r="K97" s="105"/>
      <c r="L97" s="105"/>
      <c r="M97" s="103"/>
    </row>
    <row r="98" spans="1:13" s="100" customFormat="1">
      <c r="A98" s="103"/>
      <c r="B98" s="103"/>
      <c r="C98" s="104"/>
      <c r="D98" s="104"/>
      <c r="E98" s="105"/>
      <c r="F98" s="105"/>
      <c r="G98" s="105"/>
      <c r="H98" s="105"/>
      <c r="I98" s="105"/>
      <c r="J98" s="105"/>
      <c r="K98" s="105"/>
      <c r="L98" s="105"/>
      <c r="M98" s="103"/>
    </row>
    <row r="99" spans="1:13" s="100" customFormat="1">
      <c r="A99" s="103"/>
      <c r="B99" s="103"/>
      <c r="C99" s="104"/>
      <c r="D99" s="104"/>
      <c r="E99" s="105"/>
      <c r="F99" s="105"/>
      <c r="G99" s="105"/>
      <c r="H99" s="105"/>
      <c r="I99" s="105"/>
      <c r="J99" s="105"/>
      <c r="K99" s="105"/>
      <c r="L99" s="105"/>
      <c r="M99" s="103"/>
    </row>
    <row r="100" spans="1:13" s="100" customFormat="1">
      <c r="A100" s="103"/>
      <c r="B100" s="103"/>
      <c r="C100" s="104"/>
      <c r="D100" s="104"/>
      <c r="E100" s="105"/>
      <c r="F100" s="105"/>
      <c r="G100" s="105"/>
      <c r="H100" s="105"/>
      <c r="I100" s="105"/>
      <c r="J100" s="105"/>
      <c r="K100" s="105"/>
      <c r="L100" s="105"/>
      <c r="M100" s="103"/>
    </row>
    <row r="101" spans="1:13" s="100" customFormat="1">
      <c r="A101" s="103"/>
      <c r="B101" s="103"/>
      <c r="C101" s="104"/>
      <c r="D101" s="104"/>
      <c r="E101" s="105"/>
      <c r="F101" s="105"/>
      <c r="G101" s="105"/>
      <c r="H101" s="105"/>
      <c r="I101" s="105"/>
      <c r="J101" s="105"/>
      <c r="K101" s="105"/>
      <c r="L101" s="105"/>
      <c r="M101" s="103"/>
    </row>
    <row r="102" spans="1:13" s="100" customFormat="1">
      <c r="A102" s="103"/>
      <c r="B102" s="103"/>
      <c r="C102" s="104"/>
      <c r="D102" s="104"/>
      <c r="E102" s="105"/>
      <c r="F102" s="105"/>
      <c r="G102" s="105"/>
      <c r="H102" s="105"/>
      <c r="I102" s="105"/>
      <c r="J102" s="105"/>
      <c r="K102" s="105"/>
      <c r="L102" s="105"/>
      <c r="M102" s="103"/>
    </row>
    <row r="103" spans="1:13" s="100" customFormat="1">
      <c r="A103" s="103"/>
      <c r="B103" s="103"/>
      <c r="C103" s="104"/>
      <c r="D103" s="104"/>
      <c r="E103" s="105"/>
      <c r="F103" s="105"/>
      <c r="G103" s="105"/>
      <c r="H103" s="105"/>
      <c r="I103" s="105"/>
      <c r="J103" s="105"/>
      <c r="K103" s="105"/>
      <c r="L103" s="105"/>
      <c r="M103" s="103"/>
    </row>
    <row r="104" spans="1:13" s="100" customFormat="1">
      <c r="A104" s="103"/>
      <c r="B104" s="103"/>
      <c r="C104" s="104"/>
      <c r="D104" s="104"/>
      <c r="E104" s="105"/>
      <c r="F104" s="105"/>
      <c r="G104" s="105"/>
      <c r="H104" s="105"/>
      <c r="I104" s="105"/>
      <c r="J104" s="105"/>
      <c r="K104" s="105"/>
      <c r="L104" s="105"/>
      <c r="M104" s="103"/>
    </row>
    <row r="105" spans="1:13" s="100" customFormat="1">
      <c r="A105" s="103"/>
      <c r="B105" s="103"/>
      <c r="C105" s="104"/>
      <c r="D105" s="104"/>
      <c r="E105" s="105"/>
      <c r="F105" s="105"/>
      <c r="G105" s="105"/>
      <c r="H105" s="105"/>
      <c r="I105" s="105"/>
      <c r="J105" s="105"/>
      <c r="K105" s="105"/>
      <c r="L105" s="105"/>
      <c r="M105" s="103"/>
    </row>
    <row r="106" spans="1:13" s="100" customFormat="1">
      <c r="A106" s="103"/>
      <c r="B106" s="103"/>
      <c r="C106" s="104"/>
      <c r="D106" s="104"/>
      <c r="E106" s="105"/>
      <c r="F106" s="105"/>
      <c r="G106" s="105"/>
      <c r="H106" s="105"/>
      <c r="I106" s="105"/>
      <c r="J106" s="105"/>
      <c r="K106" s="105"/>
      <c r="L106" s="105"/>
      <c r="M106" s="103"/>
    </row>
    <row r="107" spans="1:13" s="100" customFormat="1">
      <c r="A107" s="103"/>
      <c r="B107" s="103"/>
      <c r="C107" s="104"/>
      <c r="D107" s="104"/>
      <c r="E107" s="105"/>
      <c r="F107" s="105"/>
      <c r="G107" s="105"/>
      <c r="H107" s="105"/>
      <c r="I107" s="105"/>
      <c r="J107" s="105"/>
      <c r="K107" s="105"/>
      <c r="L107" s="105"/>
      <c r="M107" s="103"/>
    </row>
    <row r="108" spans="1:13" s="100" customFormat="1">
      <c r="A108" s="103"/>
      <c r="B108" s="103"/>
      <c r="C108" s="104"/>
      <c r="D108" s="104"/>
      <c r="E108" s="105"/>
      <c r="F108" s="105"/>
      <c r="G108" s="105"/>
      <c r="H108" s="105"/>
      <c r="I108" s="105"/>
      <c r="J108" s="105"/>
      <c r="K108" s="105"/>
      <c r="L108" s="105"/>
      <c r="M108" s="103"/>
    </row>
    <row r="109" spans="1:13" s="100" customFormat="1">
      <c r="A109" s="103"/>
      <c r="B109" s="103"/>
      <c r="C109" s="104"/>
      <c r="D109" s="104"/>
      <c r="E109" s="105"/>
      <c r="F109" s="105"/>
      <c r="G109" s="105"/>
      <c r="H109" s="105"/>
      <c r="I109" s="105"/>
      <c r="J109" s="105"/>
      <c r="K109" s="105"/>
      <c r="L109" s="105"/>
      <c r="M109" s="103"/>
    </row>
    <row r="110" spans="1:13" s="100" customFormat="1">
      <c r="A110" s="103"/>
      <c r="B110" s="103"/>
      <c r="C110" s="104"/>
      <c r="D110" s="104"/>
      <c r="E110" s="105"/>
      <c r="F110" s="105"/>
      <c r="G110" s="105"/>
      <c r="H110" s="105"/>
      <c r="I110" s="105"/>
      <c r="J110" s="105"/>
      <c r="K110" s="105"/>
      <c r="L110" s="105"/>
      <c r="M110" s="103"/>
    </row>
    <row r="111" spans="1:13" s="100" customFormat="1">
      <c r="A111" s="103"/>
      <c r="B111" s="103"/>
      <c r="C111" s="104"/>
      <c r="D111" s="104"/>
      <c r="E111" s="105"/>
      <c r="F111" s="105"/>
      <c r="G111" s="105"/>
      <c r="H111" s="105"/>
      <c r="I111" s="105"/>
      <c r="J111" s="105"/>
      <c r="K111" s="105"/>
      <c r="L111" s="105"/>
      <c r="M111" s="103"/>
    </row>
    <row r="112" spans="1:13" s="100" customFormat="1">
      <c r="A112" s="103"/>
      <c r="B112" s="103"/>
      <c r="C112" s="104"/>
      <c r="D112" s="104"/>
      <c r="E112" s="105"/>
      <c r="F112" s="105"/>
      <c r="G112" s="105"/>
      <c r="H112" s="105"/>
      <c r="I112" s="105"/>
      <c r="J112" s="105"/>
      <c r="K112" s="105"/>
      <c r="L112" s="105"/>
      <c r="M112" s="103"/>
    </row>
    <row r="113" spans="1:13" s="100" customFormat="1">
      <c r="A113" s="103"/>
      <c r="B113" s="103"/>
      <c r="C113" s="104"/>
      <c r="D113" s="104"/>
      <c r="E113" s="105"/>
      <c r="F113" s="105"/>
      <c r="G113" s="105"/>
      <c r="H113" s="105"/>
      <c r="I113" s="105"/>
      <c r="J113" s="105"/>
      <c r="K113" s="105"/>
      <c r="L113" s="105"/>
      <c r="M113" s="103"/>
    </row>
    <row r="114" spans="1:13" s="100" customFormat="1">
      <c r="A114" s="103"/>
      <c r="B114" s="103"/>
      <c r="C114" s="104"/>
      <c r="D114" s="104"/>
      <c r="E114" s="105"/>
      <c r="F114" s="105"/>
      <c r="G114" s="105"/>
      <c r="H114" s="105"/>
      <c r="I114" s="105"/>
      <c r="J114" s="105"/>
      <c r="K114" s="105"/>
      <c r="L114" s="105"/>
      <c r="M114" s="103"/>
    </row>
    <row r="115" spans="1:13" s="100" customFormat="1">
      <c r="A115" s="103"/>
      <c r="B115" s="103"/>
      <c r="C115" s="104"/>
      <c r="D115" s="104"/>
      <c r="E115" s="105"/>
      <c r="F115" s="105"/>
      <c r="G115" s="105"/>
      <c r="H115" s="105"/>
      <c r="I115" s="105"/>
      <c r="J115" s="105"/>
      <c r="K115" s="105"/>
      <c r="L115" s="105"/>
      <c r="M115" s="103"/>
    </row>
    <row r="116" spans="1:13" s="100" customFormat="1">
      <c r="A116" s="103"/>
      <c r="B116" s="103"/>
      <c r="C116" s="104"/>
      <c r="D116" s="104"/>
      <c r="E116" s="105"/>
      <c r="F116" s="105"/>
      <c r="G116" s="105"/>
      <c r="H116" s="105"/>
      <c r="I116" s="105"/>
      <c r="J116" s="105"/>
      <c r="K116" s="105"/>
      <c r="L116" s="105"/>
      <c r="M116" s="103"/>
    </row>
    <row r="117" spans="1:13" s="100" customFormat="1">
      <c r="A117" s="103"/>
      <c r="B117" s="103"/>
      <c r="C117" s="104"/>
      <c r="D117" s="104"/>
      <c r="E117" s="105"/>
      <c r="F117" s="105"/>
      <c r="G117" s="105"/>
      <c r="H117" s="105"/>
      <c r="I117" s="105"/>
      <c r="J117" s="105"/>
      <c r="K117" s="105"/>
      <c r="L117" s="105"/>
      <c r="M117" s="103"/>
    </row>
    <row r="118" spans="1:13" s="100" customFormat="1">
      <c r="A118" s="103"/>
      <c r="B118" s="103"/>
      <c r="C118" s="104"/>
      <c r="D118" s="104"/>
      <c r="E118" s="105"/>
      <c r="F118" s="105"/>
      <c r="G118" s="105"/>
      <c r="H118" s="105"/>
      <c r="I118" s="105"/>
      <c r="J118" s="105"/>
      <c r="K118" s="105"/>
      <c r="L118" s="105"/>
      <c r="M118" s="103"/>
    </row>
    <row r="119" spans="1:13" s="100" customFormat="1">
      <c r="A119" s="103"/>
      <c r="B119" s="103"/>
      <c r="C119" s="104"/>
      <c r="D119" s="104"/>
      <c r="E119" s="105"/>
      <c r="F119" s="105"/>
      <c r="G119" s="105"/>
      <c r="H119" s="105"/>
      <c r="I119" s="105"/>
      <c r="J119" s="105"/>
      <c r="K119" s="105"/>
      <c r="L119" s="105"/>
      <c r="M119" s="103"/>
    </row>
    <row r="120" spans="1:13" s="100" customFormat="1">
      <c r="A120" s="103"/>
      <c r="B120" s="103"/>
      <c r="C120" s="104"/>
      <c r="D120" s="104"/>
      <c r="E120" s="105"/>
      <c r="F120" s="105"/>
      <c r="G120" s="105"/>
      <c r="H120" s="105"/>
      <c r="I120" s="105"/>
      <c r="J120" s="105"/>
      <c r="K120" s="105"/>
      <c r="L120" s="105"/>
      <c r="M120" s="103"/>
    </row>
    <row r="121" spans="1:13" s="100" customFormat="1">
      <c r="A121" s="103"/>
      <c r="B121" s="103"/>
      <c r="C121" s="104"/>
      <c r="D121" s="104"/>
      <c r="E121" s="105"/>
      <c r="F121" s="105"/>
      <c r="G121" s="105"/>
      <c r="H121" s="105"/>
      <c r="I121" s="105"/>
      <c r="J121" s="105"/>
      <c r="K121" s="105"/>
      <c r="L121" s="105"/>
      <c r="M121" s="103"/>
    </row>
    <row r="122" spans="1:13" s="100" customFormat="1">
      <c r="A122" s="103"/>
      <c r="B122" s="103"/>
      <c r="C122" s="104"/>
      <c r="D122" s="104"/>
      <c r="E122" s="105"/>
      <c r="F122" s="105"/>
      <c r="G122" s="105"/>
      <c r="H122" s="105"/>
      <c r="I122" s="105"/>
      <c r="J122" s="105"/>
      <c r="K122" s="105"/>
      <c r="L122" s="105"/>
      <c r="M122" s="103"/>
    </row>
    <row r="123" spans="1:13" s="100" customFormat="1">
      <c r="A123" s="103"/>
      <c r="B123" s="103"/>
      <c r="C123" s="104"/>
      <c r="D123" s="104"/>
      <c r="E123" s="105"/>
      <c r="F123" s="105"/>
      <c r="G123" s="105"/>
      <c r="H123" s="105"/>
      <c r="I123" s="105"/>
      <c r="J123" s="105"/>
      <c r="K123" s="105"/>
      <c r="L123" s="105"/>
      <c r="M123" s="103"/>
    </row>
    <row r="124" spans="1:13" s="100" customFormat="1">
      <c r="A124" s="103"/>
      <c r="B124" s="103"/>
      <c r="C124" s="104"/>
      <c r="D124" s="104"/>
      <c r="E124" s="105"/>
      <c r="F124" s="105"/>
      <c r="G124" s="105"/>
      <c r="H124" s="105"/>
      <c r="I124" s="105"/>
      <c r="J124" s="105"/>
      <c r="K124" s="105"/>
      <c r="L124" s="105"/>
      <c r="M124" s="103"/>
    </row>
    <row r="125" spans="1:13" s="100" customFormat="1">
      <c r="A125" s="103"/>
      <c r="B125" s="103"/>
      <c r="C125" s="104"/>
      <c r="D125" s="104"/>
      <c r="E125" s="105"/>
      <c r="F125" s="105"/>
      <c r="G125" s="105"/>
      <c r="H125" s="105"/>
      <c r="I125" s="105"/>
      <c r="J125" s="105"/>
      <c r="K125" s="105"/>
      <c r="L125" s="105"/>
      <c r="M125" s="103"/>
    </row>
    <row r="126" spans="1:13" s="100" customFormat="1">
      <c r="A126" s="103"/>
      <c r="B126" s="103"/>
      <c r="C126" s="104"/>
      <c r="D126" s="104"/>
      <c r="E126" s="105"/>
      <c r="F126" s="105"/>
      <c r="G126" s="105"/>
      <c r="H126" s="105"/>
      <c r="I126" s="105"/>
      <c r="J126" s="105"/>
      <c r="K126" s="105"/>
      <c r="L126" s="105"/>
      <c r="M126" s="103"/>
    </row>
    <row r="127" spans="1:13" s="100" customFormat="1">
      <c r="A127" s="103"/>
      <c r="B127" s="103"/>
      <c r="C127" s="104"/>
      <c r="D127" s="104"/>
      <c r="E127" s="105"/>
      <c r="F127" s="105"/>
      <c r="G127" s="105"/>
      <c r="H127" s="105"/>
      <c r="I127" s="105"/>
      <c r="J127" s="105"/>
      <c r="K127" s="105"/>
      <c r="L127" s="105"/>
      <c r="M127" s="103"/>
    </row>
    <row r="128" spans="1:13" s="100" customFormat="1">
      <c r="A128" s="103"/>
      <c r="B128" s="103"/>
      <c r="C128" s="104"/>
      <c r="D128" s="104"/>
      <c r="E128" s="105"/>
      <c r="F128" s="105"/>
      <c r="G128" s="105"/>
      <c r="H128" s="105"/>
      <c r="I128" s="105"/>
      <c r="J128" s="105"/>
      <c r="K128" s="105"/>
      <c r="L128" s="105"/>
      <c r="M128" s="103"/>
    </row>
    <row r="129" spans="1:13" s="100" customFormat="1">
      <c r="A129" s="103"/>
      <c r="B129" s="103"/>
      <c r="C129" s="104"/>
      <c r="D129" s="104"/>
      <c r="E129" s="105"/>
      <c r="F129" s="105"/>
      <c r="G129" s="105"/>
      <c r="H129" s="105"/>
      <c r="I129" s="105"/>
      <c r="J129" s="105"/>
      <c r="K129" s="105"/>
      <c r="L129" s="105"/>
      <c r="M129" s="103"/>
    </row>
    <row r="130" spans="1:13" s="100" customFormat="1">
      <c r="A130" s="103"/>
      <c r="B130" s="103"/>
      <c r="C130" s="104"/>
      <c r="D130" s="104"/>
      <c r="E130" s="105"/>
      <c r="F130" s="105"/>
      <c r="G130" s="105"/>
      <c r="H130" s="105"/>
      <c r="I130" s="105"/>
      <c r="J130" s="105"/>
      <c r="K130" s="105"/>
      <c r="L130" s="105"/>
      <c r="M130" s="103"/>
    </row>
    <row r="131" spans="1:13" s="100" customFormat="1">
      <c r="A131" s="103"/>
      <c r="B131" s="103"/>
      <c r="C131" s="104"/>
      <c r="D131" s="104"/>
      <c r="E131" s="105"/>
      <c r="F131" s="105"/>
      <c r="G131" s="105"/>
      <c r="H131" s="105"/>
      <c r="I131" s="105"/>
      <c r="J131" s="105"/>
      <c r="K131" s="105"/>
      <c r="L131" s="105"/>
      <c r="M131" s="103"/>
    </row>
    <row r="132" spans="1:13" s="100" customFormat="1">
      <c r="A132" s="103"/>
      <c r="B132" s="103"/>
      <c r="C132" s="104"/>
      <c r="D132" s="104"/>
      <c r="E132" s="105"/>
      <c r="F132" s="105"/>
      <c r="G132" s="105"/>
      <c r="H132" s="105"/>
      <c r="I132" s="105"/>
      <c r="J132" s="105"/>
      <c r="K132" s="105"/>
      <c r="L132" s="105"/>
      <c r="M132" s="103"/>
    </row>
    <row r="133" spans="1:13" s="100" customFormat="1">
      <c r="A133" s="103"/>
      <c r="B133" s="103"/>
      <c r="C133" s="104"/>
      <c r="D133" s="104"/>
      <c r="E133" s="105"/>
      <c r="F133" s="105"/>
      <c r="G133" s="105"/>
      <c r="H133" s="105"/>
      <c r="I133" s="105"/>
      <c r="J133" s="105"/>
      <c r="K133" s="105"/>
      <c r="L133" s="105"/>
      <c r="M133" s="103"/>
    </row>
    <row r="134" spans="1:13" s="100" customFormat="1">
      <c r="A134" s="103"/>
      <c r="B134" s="103"/>
      <c r="C134" s="104"/>
      <c r="D134" s="104"/>
      <c r="E134" s="105"/>
      <c r="F134" s="105"/>
      <c r="G134" s="105"/>
      <c r="H134" s="105"/>
      <c r="I134" s="105"/>
      <c r="J134" s="105"/>
      <c r="K134" s="105"/>
      <c r="L134" s="105"/>
      <c r="M134" s="103"/>
    </row>
    <row r="135" spans="1:13" s="100" customFormat="1">
      <c r="A135" s="103"/>
      <c r="B135" s="103"/>
      <c r="C135" s="104"/>
      <c r="D135" s="104"/>
      <c r="E135" s="105"/>
      <c r="F135" s="105"/>
      <c r="G135" s="105"/>
      <c r="H135" s="105"/>
      <c r="I135" s="105"/>
      <c r="J135" s="105"/>
      <c r="K135" s="105"/>
      <c r="L135" s="105"/>
      <c r="M135" s="103"/>
    </row>
    <row r="136" spans="1:13" s="100" customFormat="1">
      <c r="A136" s="103"/>
      <c r="B136" s="103"/>
      <c r="C136" s="104"/>
      <c r="D136" s="104"/>
      <c r="E136" s="105"/>
      <c r="F136" s="105"/>
      <c r="G136" s="105"/>
      <c r="H136" s="105"/>
      <c r="I136" s="105"/>
      <c r="J136" s="105"/>
      <c r="K136" s="105"/>
      <c r="L136" s="105"/>
      <c r="M136" s="103"/>
    </row>
    <row r="137" spans="1:13" s="100" customFormat="1">
      <c r="A137" s="103"/>
      <c r="B137" s="103"/>
      <c r="C137" s="104"/>
      <c r="D137" s="104"/>
      <c r="E137" s="105"/>
      <c r="F137" s="105"/>
      <c r="G137" s="105"/>
      <c r="H137" s="105"/>
      <c r="I137" s="105"/>
      <c r="J137" s="105"/>
      <c r="K137" s="105"/>
      <c r="L137" s="105"/>
      <c r="M137" s="103"/>
    </row>
    <row r="138" spans="1:13" s="100" customFormat="1">
      <c r="A138" s="103"/>
      <c r="B138" s="103"/>
      <c r="C138" s="104"/>
      <c r="D138" s="104"/>
      <c r="E138" s="105"/>
      <c r="F138" s="105"/>
      <c r="G138" s="105"/>
      <c r="H138" s="105"/>
      <c r="I138" s="105"/>
      <c r="J138" s="105"/>
      <c r="K138" s="105"/>
      <c r="L138" s="105"/>
      <c r="M138" s="103"/>
    </row>
    <row r="139" spans="1:13" s="100" customFormat="1">
      <c r="A139" s="103"/>
      <c r="B139" s="103"/>
      <c r="C139" s="104"/>
      <c r="D139" s="104"/>
      <c r="E139" s="105"/>
      <c r="F139" s="105"/>
      <c r="G139" s="105"/>
      <c r="H139" s="105"/>
      <c r="I139" s="105"/>
      <c r="J139" s="105"/>
      <c r="K139" s="105"/>
      <c r="L139" s="105"/>
      <c r="M139" s="103"/>
    </row>
    <row r="140" spans="1:13" s="100" customFormat="1">
      <c r="A140" s="103"/>
      <c r="B140" s="103"/>
      <c r="C140" s="104"/>
      <c r="D140" s="104"/>
      <c r="E140" s="105"/>
      <c r="F140" s="105"/>
      <c r="G140" s="105"/>
      <c r="H140" s="105"/>
      <c r="I140" s="105"/>
      <c r="J140" s="105"/>
      <c r="K140" s="105"/>
      <c r="L140" s="105"/>
      <c r="M140" s="103"/>
    </row>
    <row r="141" spans="1:13" s="100" customFormat="1">
      <c r="A141" s="103"/>
      <c r="B141" s="103"/>
      <c r="C141" s="104"/>
      <c r="D141" s="104"/>
      <c r="E141" s="105"/>
      <c r="F141" s="105"/>
      <c r="G141" s="105"/>
      <c r="H141" s="105"/>
      <c r="I141" s="105"/>
      <c r="J141" s="105"/>
      <c r="K141" s="105"/>
      <c r="L141" s="105"/>
      <c r="M141" s="103"/>
    </row>
    <row r="142" spans="1:13" s="100" customFormat="1">
      <c r="A142" s="103"/>
      <c r="B142" s="103"/>
      <c r="C142" s="104"/>
      <c r="D142" s="104"/>
      <c r="E142" s="105"/>
      <c r="F142" s="105"/>
      <c r="G142" s="105"/>
      <c r="H142" s="105"/>
      <c r="I142" s="105"/>
      <c r="J142" s="105"/>
      <c r="K142" s="105"/>
      <c r="L142" s="105"/>
      <c r="M142" s="103"/>
    </row>
    <row r="143" spans="1:13" s="100" customFormat="1">
      <c r="A143" s="103"/>
      <c r="B143" s="103"/>
      <c r="C143" s="104"/>
      <c r="D143" s="104"/>
      <c r="E143" s="105"/>
      <c r="F143" s="105"/>
      <c r="G143" s="105"/>
      <c r="H143" s="105"/>
      <c r="I143" s="105"/>
      <c r="J143" s="105"/>
      <c r="K143" s="105"/>
      <c r="L143" s="105"/>
      <c r="M143" s="103"/>
    </row>
    <row r="144" spans="1:13" s="100" customFormat="1">
      <c r="A144" s="103"/>
      <c r="B144" s="103"/>
      <c r="C144" s="104"/>
      <c r="D144" s="104"/>
      <c r="E144" s="105"/>
      <c r="F144" s="105"/>
      <c r="G144" s="105"/>
      <c r="H144" s="105"/>
      <c r="I144" s="105"/>
      <c r="J144" s="105"/>
      <c r="K144" s="105"/>
      <c r="L144" s="105"/>
      <c r="M144" s="103"/>
    </row>
    <row r="145" spans="1:13" s="100" customFormat="1">
      <c r="A145" s="103"/>
      <c r="B145" s="103"/>
      <c r="C145" s="104"/>
      <c r="D145" s="104"/>
      <c r="E145" s="105"/>
      <c r="F145" s="105"/>
      <c r="G145" s="105"/>
      <c r="H145" s="105"/>
      <c r="I145" s="105"/>
      <c r="J145" s="105"/>
      <c r="K145" s="105"/>
      <c r="L145" s="105"/>
      <c r="M145" s="103"/>
    </row>
    <row r="146" spans="1:13" s="100" customFormat="1">
      <c r="A146" s="103"/>
      <c r="B146" s="103"/>
      <c r="C146" s="104"/>
      <c r="D146" s="104"/>
      <c r="E146" s="105"/>
      <c r="F146" s="105"/>
      <c r="G146" s="105"/>
      <c r="H146" s="105"/>
      <c r="I146" s="105"/>
      <c r="J146" s="105"/>
      <c r="K146" s="105"/>
      <c r="L146" s="105"/>
      <c r="M146" s="103"/>
    </row>
    <row r="147" spans="1:13" s="100" customFormat="1">
      <c r="A147" s="103"/>
      <c r="B147" s="103"/>
      <c r="C147" s="104"/>
      <c r="D147" s="104"/>
      <c r="E147" s="105"/>
      <c r="F147" s="105"/>
      <c r="G147" s="105"/>
      <c r="H147" s="105"/>
      <c r="I147" s="105"/>
      <c r="J147" s="105"/>
      <c r="K147" s="105"/>
      <c r="L147" s="105"/>
      <c r="M147" s="103"/>
    </row>
    <row r="148" spans="1:13" s="100" customFormat="1">
      <c r="A148" s="103"/>
      <c r="B148" s="103"/>
      <c r="C148" s="104"/>
      <c r="D148" s="104"/>
      <c r="E148" s="105"/>
      <c r="F148" s="105"/>
      <c r="G148" s="105"/>
      <c r="H148" s="105"/>
      <c r="I148" s="105"/>
      <c r="J148" s="105"/>
      <c r="K148" s="105"/>
      <c r="L148" s="105"/>
      <c r="M148" s="103"/>
    </row>
    <row r="149" spans="1:13" s="100" customFormat="1">
      <c r="A149" s="103"/>
      <c r="B149" s="103"/>
      <c r="C149" s="104"/>
      <c r="D149" s="104"/>
      <c r="E149" s="105"/>
      <c r="F149" s="105"/>
      <c r="G149" s="105"/>
      <c r="H149" s="105"/>
      <c r="I149" s="105"/>
      <c r="J149" s="105"/>
      <c r="K149" s="105"/>
      <c r="L149" s="105"/>
      <c r="M149" s="103"/>
    </row>
    <row r="150" spans="1:13" s="100" customFormat="1">
      <c r="A150" s="103"/>
      <c r="B150" s="103"/>
      <c r="C150" s="104"/>
      <c r="D150" s="104"/>
      <c r="E150" s="105"/>
      <c r="F150" s="105"/>
      <c r="G150" s="105"/>
      <c r="H150" s="105"/>
      <c r="I150" s="105"/>
      <c r="J150" s="105"/>
      <c r="K150" s="105"/>
      <c r="L150" s="105"/>
      <c r="M150" s="103"/>
    </row>
    <row r="151" spans="1:13" s="100" customFormat="1">
      <c r="A151" s="103"/>
      <c r="B151" s="103"/>
      <c r="C151" s="104"/>
      <c r="D151" s="104"/>
      <c r="E151" s="105"/>
      <c r="F151" s="105"/>
      <c r="G151" s="105"/>
      <c r="H151" s="105"/>
      <c r="I151" s="105"/>
      <c r="J151" s="105"/>
      <c r="K151" s="105"/>
      <c r="L151" s="105"/>
      <c r="M151" s="103"/>
    </row>
    <row r="152" spans="1:13" s="100" customFormat="1">
      <c r="A152" s="103"/>
      <c r="B152" s="103"/>
      <c r="C152" s="104"/>
      <c r="D152" s="104"/>
      <c r="E152" s="105"/>
      <c r="F152" s="105"/>
      <c r="G152" s="105"/>
      <c r="H152" s="105"/>
      <c r="I152" s="105"/>
      <c r="J152" s="105"/>
      <c r="K152" s="105"/>
      <c r="L152" s="105"/>
      <c r="M152" s="103"/>
    </row>
    <row r="153" spans="1:13" s="100" customFormat="1">
      <c r="A153" s="103"/>
      <c r="B153" s="103"/>
      <c r="C153" s="104"/>
      <c r="D153" s="104"/>
      <c r="E153" s="105"/>
      <c r="F153" s="105"/>
      <c r="G153" s="105"/>
      <c r="H153" s="105"/>
      <c r="I153" s="105"/>
      <c r="J153" s="105"/>
      <c r="K153" s="105"/>
      <c r="L153" s="105"/>
      <c r="M153" s="103"/>
    </row>
    <row r="154" spans="1:13" s="100" customFormat="1">
      <c r="A154" s="103"/>
      <c r="B154" s="103"/>
      <c r="C154" s="104"/>
      <c r="D154" s="104"/>
      <c r="E154" s="105"/>
      <c r="F154" s="105"/>
      <c r="G154" s="105"/>
      <c r="H154" s="105"/>
      <c r="I154" s="105"/>
      <c r="J154" s="105"/>
      <c r="K154" s="105"/>
      <c r="L154" s="105"/>
      <c r="M154" s="103"/>
    </row>
    <row r="155" spans="1:13" s="100" customFormat="1">
      <c r="A155" s="103"/>
      <c r="B155" s="103"/>
      <c r="C155" s="104"/>
      <c r="D155" s="104"/>
      <c r="E155" s="105"/>
      <c r="F155" s="105"/>
      <c r="G155" s="105"/>
      <c r="H155" s="105"/>
      <c r="I155" s="105"/>
      <c r="J155" s="105"/>
      <c r="K155" s="105"/>
      <c r="L155" s="105"/>
      <c r="M155" s="103"/>
    </row>
    <row r="156" spans="1:13" s="100" customFormat="1">
      <c r="A156" s="103"/>
      <c r="B156" s="103"/>
      <c r="C156" s="104"/>
      <c r="D156" s="104"/>
      <c r="E156" s="105"/>
      <c r="F156" s="105"/>
      <c r="G156" s="105"/>
      <c r="H156" s="105"/>
      <c r="I156" s="105"/>
      <c r="J156" s="105"/>
      <c r="K156" s="105"/>
      <c r="L156" s="105"/>
      <c r="M156" s="103"/>
    </row>
    <row r="157" spans="1:13" s="100" customFormat="1">
      <c r="A157" s="103"/>
      <c r="B157" s="103"/>
      <c r="C157" s="104"/>
      <c r="D157" s="104"/>
      <c r="E157" s="105"/>
      <c r="F157" s="105"/>
      <c r="G157" s="105"/>
      <c r="H157" s="105"/>
      <c r="I157" s="105"/>
      <c r="J157" s="105"/>
      <c r="K157" s="105"/>
      <c r="L157" s="105"/>
      <c r="M157" s="103"/>
    </row>
    <row r="158" spans="1:13" s="100" customFormat="1">
      <c r="A158" s="103"/>
      <c r="B158" s="103"/>
      <c r="C158" s="104"/>
      <c r="D158" s="104"/>
      <c r="E158" s="105"/>
      <c r="F158" s="105"/>
      <c r="G158" s="105"/>
      <c r="H158" s="105"/>
      <c r="I158" s="105"/>
      <c r="J158" s="105"/>
      <c r="K158" s="105"/>
      <c r="L158" s="105"/>
      <c r="M158" s="103"/>
    </row>
    <row r="159" spans="1:13" s="100" customFormat="1">
      <c r="A159" s="103"/>
      <c r="B159" s="103"/>
      <c r="C159" s="104"/>
      <c r="D159" s="104"/>
      <c r="E159" s="105"/>
      <c r="F159" s="105"/>
      <c r="G159" s="105"/>
      <c r="H159" s="105"/>
      <c r="I159" s="105"/>
      <c r="J159" s="105"/>
      <c r="K159" s="105"/>
      <c r="L159" s="105"/>
      <c r="M159" s="103"/>
    </row>
    <row r="160" spans="1:13" s="100" customFormat="1">
      <c r="A160" s="103"/>
      <c r="B160" s="103"/>
      <c r="C160" s="104"/>
      <c r="D160" s="104"/>
      <c r="E160" s="105"/>
      <c r="F160" s="105"/>
      <c r="G160" s="105"/>
      <c r="H160" s="105"/>
      <c r="I160" s="105"/>
      <c r="J160" s="105"/>
      <c r="K160" s="105"/>
      <c r="L160" s="105"/>
      <c r="M160" s="103"/>
    </row>
    <row r="161" spans="1:13" s="100" customFormat="1">
      <c r="A161" s="103"/>
      <c r="B161" s="103"/>
      <c r="C161" s="104"/>
      <c r="D161" s="104"/>
      <c r="E161" s="105"/>
      <c r="F161" s="105"/>
      <c r="G161" s="105"/>
      <c r="H161" s="105"/>
      <c r="I161" s="105"/>
      <c r="J161" s="105"/>
      <c r="K161" s="105"/>
      <c r="L161" s="105"/>
      <c r="M161" s="103"/>
    </row>
    <row r="162" spans="1:13" s="100" customFormat="1">
      <c r="A162" s="103"/>
      <c r="B162" s="103"/>
      <c r="C162" s="104"/>
      <c r="D162" s="104"/>
      <c r="E162" s="105"/>
      <c r="F162" s="105"/>
      <c r="G162" s="105"/>
      <c r="H162" s="105"/>
      <c r="I162" s="105"/>
      <c r="J162" s="105"/>
      <c r="K162" s="105"/>
      <c r="L162" s="105"/>
      <c r="M162" s="103"/>
    </row>
    <row r="163" spans="1:13" s="100" customFormat="1">
      <c r="A163" s="103"/>
      <c r="B163" s="103"/>
      <c r="C163" s="104"/>
      <c r="D163" s="104"/>
      <c r="E163" s="105"/>
      <c r="F163" s="105"/>
      <c r="G163" s="105"/>
      <c r="H163" s="105"/>
      <c r="I163" s="105"/>
      <c r="J163" s="105"/>
      <c r="K163" s="105"/>
      <c r="L163" s="105"/>
      <c r="M163" s="103"/>
    </row>
    <row r="164" spans="1:13" s="100" customFormat="1">
      <c r="A164" s="103"/>
      <c r="B164" s="103"/>
      <c r="C164" s="104"/>
      <c r="D164" s="104"/>
      <c r="E164" s="105"/>
      <c r="F164" s="105"/>
      <c r="G164" s="105"/>
      <c r="H164" s="105"/>
      <c r="I164" s="105"/>
      <c r="J164" s="105"/>
      <c r="K164" s="105"/>
      <c r="L164" s="105"/>
      <c r="M164" s="103"/>
    </row>
    <row r="165" spans="1:13" s="100" customFormat="1">
      <c r="A165" s="103"/>
      <c r="B165" s="103"/>
      <c r="C165" s="104"/>
      <c r="D165" s="104"/>
      <c r="E165" s="105"/>
      <c r="F165" s="105"/>
      <c r="G165" s="105"/>
      <c r="H165" s="105"/>
      <c r="I165" s="105"/>
      <c r="J165" s="105"/>
      <c r="K165" s="105"/>
      <c r="L165" s="105"/>
      <c r="M165" s="103"/>
    </row>
    <row r="166" spans="1:13" s="100" customFormat="1">
      <c r="A166" s="103"/>
      <c r="B166" s="103"/>
      <c r="C166" s="104"/>
      <c r="D166" s="104"/>
      <c r="E166" s="105"/>
      <c r="F166" s="105"/>
      <c r="G166" s="105"/>
      <c r="H166" s="105"/>
      <c r="I166" s="105"/>
      <c r="J166" s="105"/>
      <c r="K166" s="105"/>
      <c r="L166" s="105"/>
      <c r="M166" s="103"/>
    </row>
    <row r="167" spans="1:13" s="100" customFormat="1">
      <c r="A167" s="103"/>
      <c r="B167" s="103"/>
      <c r="C167" s="104"/>
      <c r="D167" s="104"/>
      <c r="E167" s="105"/>
      <c r="F167" s="105"/>
      <c r="G167" s="105"/>
      <c r="H167" s="105"/>
      <c r="I167" s="105"/>
      <c r="J167" s="105"/>
      <c r="K167" s="105"/>
      <c r="L167" s="105"/>
      <c r="M167" s="103"/>
    </row>
    <row r="168" spans="1:13" s="100" customFormat="1">
      <c r="A168" s="103"/>
      <c r="B168" s="103"/>
      <c r="C168" s="104"/>
      <c r="D168" s="104"/>
      <c r="E168" s="105"/>
      <c r="F168" s="105"/>
      <c r="G168" s="105"/>
      <c r="H168" s="105"/>
      <c r="I168" s="105"/>
      <c r="J168" s="105"/>
      <c r="K168" s="105"/>
      <c r="L168" s="105"/>
      <c r="M168" s="103"/>
    </row>
    <row r="169" spans="1:13" s="100" customFormat="1">
      <c r="A169" s="103"/>
      <c r="B169" s="103"/>
      <c r="C169" s="104"/>
      <c r="D169" s="104"/>
      <c r="E169" s="105"/>
      <c r="F169" s="105"/>
      <c r="G169" s="105"/>
      <c r="H169" s="105"/>
      <c r="I169" s="105"/>
      <c r="J169" s="105"/>
      <c r="K169" s="105"/>
      <c r="L169" s="105"/>
      <c r="M169" s="103"/>
    </row>
    <row r="170" spans="1:13" s="100" customFormat="1">
      <c r="A170" s="103"/>
      <c r="B170" s="103"/>
      <c r="C170" s="104"/>
      <c r="D170" s="104"/>
      <c r="E170" s="105"/>
      <c r="F170" s="105"/>
      <c r="G170" s="105"/>
      <c r="H170" s="105"/>
      <c r="I170" s="105"/>
      <c r="J170" s="105"/>
      <c r="K170" s="105"/>
      <c r="L170" s="105"/>
      <c r="M170" s="103"/>
    </row>
    <row r="171" spans="1:13" s="100" customFormat="1">
      <c r="A171" s="103"/>
      <c r="B171" s="103"/>
      <c r="C171" s="104"/>
      <c r="D171" s="104"/>
      <c r="E171" s="105"/>
      <c r="F171" s="105"/>
      <c r="G171" s="105"/>
      <c r="H171" s="105"/>
      <c r="I171" s="105"/>
      <c r="J171" s="105"/>
      <c r="K171" s="105"/>
      <c r="L171" s="105"/>
      <c r="M171" s="103"/>
    </row>
    <row r="172" spans="1:13" s="100" customFormat="1">
      <c r="A172" s="103"/>
      <c r="B172" s="103"/>
      <c r="C172" s="104"/>
      <c r="D172" s="104"/>
      <c r="E172" s="105"/>
      <c r="F172" s="105"/>
      <c r="G172" s="105"/>
      <c r="H172" s="105"/>
      <c r="I172" s="105"/>
      <c r="J172" s="105"/>
      <c r="K172" s="105"/>
      <c r="L172" s="105"/>
      <c r="M172" s="103"/>
    </row>
    <row r="173" spans="1:13" s="100" customFormat="1">
      <c r="A173" s="103"/>
      <c r="B173" s="103"/>
      <c r="C173" s="104"/>
      <c r="D173" s="104"/>
      <c r="E173" s="105"/>
      <c r="F173" s="105"/>
      <c r="G173" s="105"/>
      <c r="H173" s="105"/>
      <c r="I173" s="105"/>
      <c r="J173" s="105"/>
      <c r="K173" s="105"/>
      <c r="L173" s="105"/>
      <c r="M173" s="103"/>
    </row>
    <row r="174" spans="1:13" s="100" customFormat="1">
      <c r="A174" s="103"/>
      <c r="B174" s="103"/>
      <c r="C174" s="104"/>
      <c r="D174" s="104"/>
      <c r="E174" s="105"/>
      <c r="F174" s="105"/>
      <c r="G174" s="105"/>
      <c r="H174" s="105"/>
      <c r="I174" s="105"/>
      <c r="J174" s="105"/>
      <c r="K174" s="105"/>
      <c r="L174" s="105"/>
      <c r="M174" s="103"/>
    </row>
    <row r="175" spans="1:13" s="100" customFormat="1">
      <c r="A175" s="103"/>
      <c r="B175" s="103"/>
      <c r="C175" s="104"/>
      <c r="D175" s="104"/>
      <c r="E175" s="105"/>
      <c r="F175" s="105"/>
      <c r="G175" s="105"/>
      <c r="H175" s="105"/>
      <c r="I175" s="105"/>
      <c r="J175" s="105"/>
      <c r="K175" s="105"/>
      <c r="L175" s="105"/>
      <c r="M175" s="103"/>
    </row>
    <row r="176" spans="1:13" s="100" customFormat="1">
      <c r="A176" s="103"/>
      <c r="B176" s="103"/>
      <c r="C176" s="104"/>
      <c r="D176" s="104"/>
      <c r="E176" s="105"/>
      <c r="F176" s="105"/>
      <c r="G176" s="105"/>
      <c r="H176" s="105"/>
      <c r="I176" s="105"/>
      <c r="J176" s="105"/>
      <c r="K176" s="105"/>
      <c r="L176" s="105"/>
      <c r="M176" s="103"/>
    </row>
    <row r="177" spans="1:13" s="100" customFormat="1">
      <c r="A177" s="103"/>
      <c r="B177" s="103"/>
      <c r="C177" s="104"/>
      <c r="D177" s="104"/>
      <c r="E177" s="105"/>
      <c r="F177" s="105"/>
      <c r="G177" s="105"/>
      <c r="H177" s="105"/>
      <c r="I177" s="105"/>
      <c r="J177" s="105"/>
      <c r="K177" s="105"/>
      <c r="L177" s="105"/>
      <c r="M177" s="103"/>
    </row>
    <row r="178" spans="1:13" s="100" customFormat="1">
      <c r="A178" s="103"/>
      <c r="B178" s="103"/>
      <c r="C178" s="104"/>
      <c r="D178" s="104"/>
      <c r="E178" s="105"/>
      <c r="F178" s="105"/>
      <c r="G178" s="105"/>
      <c r="H178" s="105"/>
      <c r="I178" s="105"/>
      <c r="J178" s="105"/>
      <c r="K178" s="105"/>
      <c r="L178" s="105"/>
      <c r="M178" s="103"/>
    </row>
    <row r="179" spans="1:13" s="100" customFormat="1">
      <c r="A179" s="103"/>
      <c r="B179" s="103"/>
      <c r="C179" s="104"/>
      <c r="D179" s="104"/>
      <c r="E179" s="105"/>
      <c r="F179" s="105"/>
      <c r="G179" s="105"/>
      <c r="H179" s="105"/>
      <c r="I179" s="105"/>
      <c r="J179" s="105"/>
      <c r="K179" s="105"/>
      <c r="L179" s="105"/>
      <c r="M179" s="103"/>
    </row>
    <row r="180" spans="1:13" s="100" customFormat="1">
      <c r="A180" s="103"/>
      <c r="B180" s="103"/>
      <c r="C180" s="104"/>
      <c r="D180" s="104"/>
      <c r="E180" s="105"/>
      <c r="F180" s="105"/>
      <c r="G180" s="105"/>
      <c r="H180" s="105"/>
      <c r="I180" s="105"/>
      <c r="J180" s="105"/>
      <c r="K180" s="105"/>
      <c r="L180" s="105"/>
      <c r="M180" s="103"/>
    </row>
    <row r="181" spans="1:13" s="100" customFormat="1">
      <c r="A181" s="103"/>
      <c r="B181" s="103"/>
      <c r="C181" s="104"/>
      <c r="D181" s="104"/>
      <c r="E181" s="105"/>
      <c r="F181" s="105"/>
      <c r="G181" s="105"/>
      <c r="H181" s="105"/>
      <c r="I181" s="105"/>
      <c r="J181" s="105"/>
      <c r="K181" s="105"/>
      <c r="L181" s="105"/>
      <c r="M181" s="103"/>
    </row>
    <row r="182" spans="1:13" s="100" customFormat="1">
      <c r="A182" s="103"/>
      <c r="B182" s="103"/>
      <c r="C182" s="104"/>
      <c r="D182" s="104"/>
      <c r="E182" s="105"/>
      <c r="F182" s="105"/>
      <c r="G182" s="105"/>
      <c r="H182" s="105"/>
      <c r="I182" s="105"/>
      <c r="J182" s="105"/>
      <c r="K182" s="105"/>
      <c r="L182" s="105"/>
      <c r="M182" s="103"/>
    </row>
    <row r="183" spans="1:13" s="100" customFormat="1">
      <c r="A183" s="103"/>
      <c r="B183" s="103"/>
      <c r="C183" s="104"/>
      <c r="D183" s="104"/>
      <c r="E183" s="105"/>
      <c r="F183" s="105"/>
      <c r="G183" s="105"/>
      <c r="H183" s="105"/>
      <c r="I183" s="105"/>
      <c r="J183" s="105"/>
      <c r="K183" s="105"/>
      <c r="L183" s="105"/>
      <c r="M183" s="103"/>
    </row>
    <row r="184" spans="1:13" s="100" customFormat="1">
      <c r="A184" s="103"/>
      <c r="B184" s="103"/>
      <c r="C184" s="104"/>
      <c r="D184" s="104"/>
      <c r="E184" s="105"/>
      <c r="F184" s="105"/>
      <c r="G184" s="105"/>
      <c r="H184" s="105"/>
      <c r="I184" s="105"/>
      <c r="J184" s="105"/>
      <c r="K184" s="105"/>
      <c r="L184" s="105"/>
      <c r="M184" s="103"/>
    </row>
    <row r="185" spans="1:13" s="100" customFormat="1">
      <c r="A185" s="103"/>
      <c r="B185" s="103"/>
      <c r="C185" s="104"/>
      <c r="D185" s="104"/>
      <c r="E185" s="105"/>
      <c r="F185" s="105"/>
      <c r="G185" s="105"/>
      <c r="H185" s="105"/>
      <c r="I185" s="105"/>
      <c r="J185" s="105"/>
      <c r="K185" s="105"/>
      <c r="L185" s="105"/>
      <c r="M185" s="103"/>
    </row>
    <row r="186" spans="1:13" s="100" customFormat="1">
      <c r="A186" s="103"/>
      <c r="B186" s="103"/>
      <c r="C186" s="104"/>
      <c r="D186" s="104"/>
      <c r="E186" s="105"/>
      <c r="F186" s="105"/>
      <c r="G186" s="105"/>
      <c r="H186" s="105"/>
      <c r="I186" s="105"/>
      <c r="J186" s="105"/>
      <c r="K186" s="105"/>
      <c r="L186" s="105"/>
      <c r="M186" s="103"/>
    </row>
    <row r="187" spans="1:13" s="100" customFormat="1">
      <c r="A187" s="103"/>
      <c r="B187" s="103"/>
      <c r="C187" s="104"/>
      <c r="D187" s="104"/>
      <c r="E187" s="105"/>
      <c r="F187" s="105"/>
      <c r="G187" s="105"/>
      <c r="H187" s="105"/>
      <c r="I187" s="105"/>
      <c r="J187" s="105"/>
      <c r="K187" s="105"/>
      <c r="L187" s="105"/>
      <c r="M187" s="103"/>
    </row>
    <row r="188" spans="1:13" s="100" customFormat="1">
      <c r="A188" s="103"/>
      <c r="B188" s="103"/>
      <c r="C188" s="104"/>
      <c r="D188" s="104"/>
      <c r="E188" s="105"/>
      <c r="F188" s="105"/>
      <c r="G188" s="105"/>
      <c r="H188" s="105"/>
      <c r="I188" s="105"/>
      <c r="J188" s="105"/>
      <c r="K188" s="105"/>
      <c r="L188" s="105"/>
      <c r="M188" s="103"/>
    </row>
    <row r="189" spans="1:13" s="100" customFormat="1">
      <c r="A189" s="103"/>
      <c r="B189" s="103"/>
      <c r="C189" s="104"/>
      <c r="D189" s="104"/>
      <c r="E189" s="105"/>
      <c r="F189" s="105"/>
      <c r="G189" s="105"/>
      <c r="H189" s="105"/>
      <c r="I189" s="105"/>
      <c r="J189" s="105"/>
      <c r="K189" s="105"/>
      <c r="L189" s="105"/>
      <c r="M189" s="103"/>
    </row>
    <row r="190" spans="1:13" s="100" customFormat="1">
      <c r="A190" s="103"/>
      <c r="B190" s="103"/>
      <c r="C190" s="104"/>
      <c r="D190" s="104"/>
      <c r="E190" s="105"/>
      <c r="F190" s="105"/>
      <c r="G190" s="105"/>
      <c r="H190" s="105"/>
      <c r="I190" s="105"/>
      <c r="J190" s="105"/>
      <c r="K190" s="105"/>
      <c r="L190" s="105"/>
      <c r="M190" s="103"/>
    </row>
    <row r="191" spans="1:13" s="100" customFormat="1">
      <c r="A191" s="103"/>
      <c r="B191" s="103"/>
      <c r="C191" s="104"/>
      <c r="D191" s="104"/>
      <c r="E191" s="105"/>
      <c r="F191" s="105"/>
      <c r="G191" s="105"/>
      <c r="H191" s="105"/>
      <c r="I191" s="105"/>
      <c r="J191" s="105"/>
      <c r="K191" s="105"/>
      <c r="L191" s="105"/>
      <c r="M191" s="103"/>
    </row>
    <row r="192" spans="1:13" s="100" customFormat="1">
      <c r="A192" s="103"/>
      <c r="B192" s="103"/>
      <c r="C192" s="104"/>
      <c r="D192" s="104"/>
      <c r="E192" s="105"/>
      <c r="F192" s="105"/>
      <c r="G192" s="105"/>
      <c r="H192" s="105"/>
      <c r="I192" s="105"/>
      <c r="J192" s="105"/>
      <c r="K192" s="105"/>
      <c r="L192" s="105"/>
      <c r="M192" s="103"/>
    </row>
    <row r="193" spans="1:13" s="100" customFormat="1">
      <c r="A193" s="103"/>
      <c r="B193" s="103"/>
      <c r="C193" s="104"/>
      <c r="D193" s="104"/>
      <c r="E193" s="105"/>
      <c r="F193" s="105"/>
      <c r="G193" s="105"/>
      <c r="H193" s="105"/>
      <c r="I193" s="105"/>
      <c r="J193" s="105"/>
      <c r="K193" s="105"/>
      <c r="L193" s="105"/>
      <c r="M193" s="103"/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2" type="noConversion"/>
  <conditionalFormatting sqref="A5:M28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rintOptions horizontalCentered="1" verticalCentered="1"/>
  <pageMargins left="0.78740157480314965" right="0.39370078740157483" top="0.39370078740157483" bottom="0.39370078740157483" header="0" footer="0"/>
  <pageSetup paperSize="9" scale="55" fitToHeight="0" orientation="landscape" verticalDpi="0" r:id="rId1"/>
  <rowBreaks count="1" manualBreakCount="1">
    <brk id="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Y193"/>
  <sheetViews>
    <sheetView view="pageBreakPreview" zoomScale="55" zoomScaleNormal="100" zoomScaleSheetLayoutView="55" workbookViewId="0">
      <pane xSplit="4" ySplit="4" topLeftCell="E5" activePane="bottomRight" state="frozen"/>
      <selection activeCell="H10" sqref="H10"/>
      <selection pane="topRight" activeCell="H10" sqref="H10"/>
      <selection pane="bottomLeft" activeCell="H10" sqref="H10"/>
      <selection pane="bottomRight" activeCell="B20" sqref="B20"/>
    </sheetView>
  </sheetViews>
  <sheetFormatPr defaultRowHeight="13.5"/>
  <cols>
    <col min="1" max="2" width="33.77734375" style="91" customWidth="1"/>
    <col min="3" max="3" width="4.77734375" style="94" customWidth="1"/>
    <col min="4" max="4" width="9.77734375" style="92" customWidth="1"/>
    <col min="5" max="12" width="14.77734375" style="92" customWidth="1"/>
    <col min="13" max="13" width="13.77734375" style="92" customWidth="1"/>
    <col min="14" max="51" width="0" hidden="1" customWidth="1"/>
  </cols>
  <sheetData>
    <row r="1" spans="1:51" ht="30" customHeight="1">
      <c r="A1" s="121" t="s">
        <v>142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51" ht="30" customHeight="1">
      <c r="A2" s="122" t="s">
        <v>185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1:51" ht="30" customHeight="1">
      <c r="A3" s="113" t="s">
        <v>143</v>
      </c>
      <c r="B3" s="113" t="s">
        <v>144</v>
      </c>
      <c r="C3" s="113" t="s">
        <v>61</v>
      </c>
      <c r="D3" s="113" t="s">
        <v>118</v>
      </c>
      <c r="E3" s="113" t="s">
        <v>119</v>
      </c>
      <c r="F3" s="113"/>
      <c r="G3" s="113" t="s">
        <v>120</v>
      </c>
      <c r="H3" s="113"/>
      <c r="I3" s="113" t="s">
        <v>121</v>
      </c>
      <c r="J3" s="113"/>
      <c r="K3" s="113" t="s">
        <v>122</v>
      </c>
      <c r="L3" s="113"/>
      <c r="M3" s="113" t="s">
        <v>63</v>
      </c>
    </row>
    <row r="4" spans="1:51" ht="30" customHeight="1">
      <c r="A4" s="113"/>
      <c r="B4" s="113"/>
      <c r="C4" s="113"/>
      <c r="D4" s="113"/>
      <c r="E4" s="93" t="s">
        <v>123</v>
      </c>
      <c r="F4" s="93" t="s">
        <v>124</v>
      </c>
      <c r="G4" s="93" t="s">
        <v>123</v>
      </c>
      <c r="H4" s="93" t="s">
        <v>124</v>
      </c>
      <c r="I4" s="93" t="s">
        <v>123</v>
      </c>
      <c r="J4" s="93" t="s">
        <v>124</v>
      </c>
      <c r="K4" s="93" t="s">
        <v>123</v>
      </c>
      <c r="L4" s="93" t="s">
        <v>124</v>
      </c>
      <c r="M4" s="113"/>
      <c r="N4" t="s">
        <v>125</v>
      </c>
      <c r="O4" t="s">
        <v>126</v>
      </c>
      <c r="P4" t="s">
        <v>127</v>
      </c>
      <c r="Q4" t="s">
        <v>128</v>
      </c>
      <c r="R4" t="s">
        <v>131</v>
      </c>
      <c r="S4" t="s">
        <v>145</v>
      </c>
      <c r="T4" t="s">
        <v>146</v>
      </c>
      <c r="U4" t="s">
        <v>147</v>
      </c>
      <c r="V4" t="s">
        <v>148</v>
      </c>
      <c r="W4" t="s">
        <v>149</v>
      </c>
      <c r="X4" t="s">
        <v>150</v>
      </c>
      <c r="Y4" t="s">
        <v>151</v>
      </c>
      <c r="Z4" t="s">
        <v>152</v>
      </c>
      <c r="AA4" t="s">
        <v>153</v>
      </c>
      <c r="AB4" t="s">
        <v>154</v>
      </c>
      <c r="AC4" t="s">
        <v>155</v>
      </c>
      <c r="AD4" t="s">
        <v>156</v>
      </c>
      <c r="AE4" t="s">
        <v>157</v>
      </c>
      <c r="AF4" t="s">
        <v>158</v>
      </c>
      <c r="AG4" t="s">
        <v>159</v>
      </c>
      <c r="AH4" t="s">
        <v>160</v>
      </c>
      <c r="AI4" t="s">
        <v>161</v>
      </c>
      <c r="AJ4" t="s">
        <v>162</v>
      </c>
      <c r="AK4" t="s">
        <v>163</v>
      </c>
      <c r="AL4" t="s">
        <v>164</v>
      </c>
      <c r="AM4" t="s">
        <v>165</v>
      </c>
      <c r="AN4" t="s">
        <v>166</v>
      </c>
      <c r="AO4" t="s">
        <v>167</v>
      </c>
      <c r="AP4" t="s">
        <v>168</v>
      </c>
      <c r="AQ4" t="s">
        <v>169</v>
      </c>
      <c r="AR4" t="s">
        <v>170</v>
      </c>
      <c r="AS4" t="s">
        <v>171</v>
      </c>
      <c r="AT4" t="s">
        <v>172</v>
      </c>
      <c r="AU4" t="s">
        <v>173</v>
      </c>
      <c r="AV4" t="s">
        <v>174</v>
      </c>
      <c r="AW4" t="s">
        <v>129</v>
      </c>
      <c r="AX4" t="s">
        <v>130</v>
      </c>
      <c r="AY4" t="s">
        <v>105</v>
      </c>
    </row>
    <row r="5" spans="1:51" s="100" customFormat="1" ht="30" customHeight="1">
      <c r="A5" s="114" t="s">
        <v>140</v>
      </c>
      <c r="B5" s="115"/>
      <c r="C5" s="115"/>
      <c r="D5" s="116"/>
      <c r="E5" s="116"/>
      <c r="F5" s="116"/>
      <c r="G5" s="116"/>
      <c r="H5" s="116"/>
      <c r="I5" s="116"/>
      <c r="J5" s="116"/>
      <c r="K5" s="116"/>
      <c r="L5" s="116"/>
      <c r="M5" s="117"/>
    </row>
    <row r="6" spans="1:51" s="100" customFormat="1" ht="30" customHeight="1">
      <c r="A6" s="95" t="s">
        <v>64</v>
      </c>
      <c r="B6" s="95" t="s">
        <v>65</v>
      </c>
      <c r="C6" s="97" t="s">
        <v>66</v>
      </c>
      <c r="D6" s="99">
        <v>12.1</v>
      </c>
      <c r="E6" s="99"/>
      <c r="F6" s="99"/>
      <c r="G6" s="99"/>
      <c r="H6" s="99"/>
      <c r="I6" s="99"/>
      <c r="J6" s="99"/>
      <c r="K6" s="99"/>
      <c r="L6" s="99"/>
      <c r="M6" s="106"/>
      <c r="O6" s="100" t="str">
        <f>"04"</f>
        <v>04</v>
      </c>
      <c r="P6" s="101" t="s">
        <v>131</v>
      </c>
      <c r="Q6" s="100">
        <v>1</v>
      </c>
      <c r="R6" s="100">
        <f t="shared" ref="R6:R26" si="0">IF(P6="기계경비", J6, 0)</f>
        <v>0</v>
      </c>
      <c r="S6" s="100">
        <f t="shared" ref="S6:S26" si="1">IF(P6="운반비", L6, 0)</f>
        <v>0</v>
      </c>
      <c r="T6" s="100">
        <f t="shared" ref="T6:T26" si="2">IF(P6="작업부산물", F6, 0)</f>
        <v>0</v>
      </c>
      <c r="U6" s="100">
        <f t="shared" ref="U6:U26" si="3">IF(P6="관급", F6, 0)</f>
        <v>0</v>
      </c>
      <c r="V6" s="100">
        <f t="shared" ref="V6:V26" si="4">IF(P6="외주비", J6, 0)</f>
        <v>0</v>
      </c>
      <c r="W6" s="100">
        <f t="shared" ref="W6:W26" si="5">IF(P6="장비비", J6, 0)</f>
        <v>0</v>
      </c>
      <c r="X6" s="100">
        <f t="shared" ref="X6:X26" si="6">IF(P6="폐기물처리비", L6, 0)</f>
        <v>0</v>
      </c>
      <c r="Y6" s="100">
        <f t="shared" ref="Y6:Y26" si="7">IF(P6="가설비", J6, 0)</f>
        <v>0</v>
      </c>
      <c r="Z6" s="100">
        <f t="shared" ref="Z6:Z26" si="8">IF(P6="잡비제외분", F6, 0)</f>
        <v>0</v>
      </c>
      <c r="AA6" s="100">
        <f t="shared" ref="AA6:AA26" si="9">IF(P6="사급자재대", L6, 0)</f>
        <v>0</v>
      </c>
      <c r="AB6" s="100">
        <f t="shared" ref="AB6:AB26" si="10">IF(P6="관급자재대", L6, 0)</f>
        <v>0</v>
      </c>
      <c r="AC6" s="100">
        <f t="shared" ref="AC6:AC26" si="11">IF(P6="사용자항목1", L6, 0)</f>
        <v>0</v>
      </c>
      <c r="AD6" s="100">
        <f t="shared" ref="AD6:AD26" si="12">IF(P6="사용자항목2", L6, 0)</f>
        <v>0</v>
      </c>
      <c r="AE6" s="100">
        <f t="shared" ref="AE6:AE26" si="13">IF(P6="안전관리비", L6, 0)</f>
        <v>0</v>
      </c>
      <c r="AF6" s="100">
        <f t="shared" ref="AF6:AF26" si="14">IF(P6="품질관리비", L6, 0)</f>
        <v>0</v>
      </c>
      <c r="AG6" s="100">
        <f t="shared" ref="AG6:AG26" si="15">IF(P6="작업부산물(철거해체)", L6, 0)</f>
        <v>0</v>
      </c>
      <c r="AH6" s="100">
        <f t="shared" ref="AH6:AH26" si="16">IF(P6="사용자항목6", L6, 0)</f>
        <v>0</v>
      </c>
      <c r="AI6" s="100">
        <f t="shared" ref="AI6:AI26" si="17">IF(P6="사용자항목7", L6, 0)</f>
        <v>0</v>
      </c>
      <c r="AJ6" s="100">
        <f t="shared" ref="AJ6:AJ26" si="18">IF(P6="사용자항목8", L6, 0)</f>
        <v>0</v>
      </c>
      <c r="AK6" s="100">
        <f t="shared" ref="AK6:AK26" si="19">IF(P6="사용자항목9", L6, 0)</f>
        <v>0</v>
      </c>
      <c r="AL6" s="100">
        <f t="shared" ref="AL6:AL26" si="20">IF(P6="사용자항목10", L6, 0)</f>
        <v>0</v>
      </c>
      <c r="AM6" s="100">
        <f t="shared" ref="AM6:AM26" si="21">IF(P6="사용자항목11", L6, 0)</f>
        <v>0</v>
      </c>
      <c r="AN6" s="100">
        <f t="shared" ref="AN6:AN26" si="22">IF(P6="사용자항목12", L6, 0)</f>
        <v>0</v>
      </c>
      <c r="AO6" s="100">
        <f t="shared" ref="AO6:AO26" si="23">IF(P6="사용자항목13", L6, 0)</f>
        <v>0</v>
      </c>
      <c r="AP6" s="100">
        <f t="shared" ref="AP6:AP26" si="24">IF(P6="사용자항목14", L6, 0)</f>
        <v>0</v>
      </c>
      <c r="AQ6" s="100">
        <f t="shared" ref="AQ6:AQ26" si="25">IF(P6="사용자항목15", L6, 0)</f>
        <v>0</v>
      </c>
      <c r="AR6" s="100">
        <f t="shared" ref="AR6:AR26" si="26">IF(P6="사용자항목16", L6, 0)</f>
        <v>0</v>
      </c>
      <c r="AS6" s="100">
        <f t="shared" ref="AS6:AS26" si="27">IF(P6="사용자항목17", L6, 0)</f>
        <v>0</v>
      </c>
      <c r="AT6" s="100">
        <f t="shared" ref="AT6:AT26" si="28">IF(P6="사용자항목18", L6, 0)</f>
        <v>0</v>
      </c>
      <c r="AU6" s="100">
        <f t="shared" ref="AU6:AU26" si="29">IF(P6="사용자항목19", L6, 0)</f>
        <v>0</v>
      </c>
    </row>
    <row r="7" spans="1:51" s="100" customFormat="1" ht="30" customHeight="1">
      <c r="A7" s="95" t="s">
        <v>64</v>
      </c>
      <c r="B7" s="95" t="s">
        <v>67</v>
      </c>
      <c r="C7" s="97" t="s">
        <v>66</v>
      </c>
      <c r="D7" s="99">
        <v>150.19999999999999</v>
      </c>
      <c r="E7" s="99"/>
      <c r="F7" s="99"/>
      <c r="G7" s="99"/>
      <c r="H7" s="99"/>
      <c r="I7" s="99"/>
      <c r="J7" s="99"/>
      <c r="K7" s="99"/>
      <c r="L7" s="99"/>
      <c r="M7" s="106"/>
      <c r="O7" s="100" t="str">
        <f>"04"</f>
        <v>04</v>
      </c>
      <c r="P7" s="101" t="s">
        <v>131</v>
      </c>
      <c r="Q7" s="100">
        <v>1</v>
      </c>
      <c r="R7" s="100">
        <f t="shared" si="0"/>
        <v>0</v>
      </c>
      <c r="S7" s="100">
        <f t="shared" si="1"/>
        <v>0</v>
      </c>
      <c r="T7" s="100">
        <f t="shared" si="2"/>
        <v>0</v>
      </c>
      <c r="U7" s="100">
        <f t="shared" si="3"/>
        <v>0</v>
      </c>
      <c r="V7" s="100">
        <f t="shared" si="4"/>
        <v>0</v>
      </c>
      <c r="W7" s="100">
        <f t="shared" si="5"/>
        <v>0</v>
      </c>
      <c r="X7" s="100">
        <f t="shared" si="6"/>
        <v>0</v>
      </c>
      <c r="Y7" s="100">
        <f t="shared" si="7"/>
        <v>0</v>
      </c>
      <c r="Z7" s="100">
        <f t="shared" si="8"/>
        <v>0</v>
      </c>
      <c r="AA7" s="100">
        <f t="shared" si="9"/>
        <v>0</v>
      </c>
      <c r="AB7" s="100">
        <f t="shared" si="10"/>
        <v>0</v>
      </c>
      <c r="AC7" s="100">
        <f t="shared" si="11"/>
        <v>0</v>
      </c>
      <c r="AD7" s="100">
        <f t="shared" si="12"/>
        <v>0</v>
      </c>
      <c r="AE7" s="100">
        <f t="shared" si="13"/>
        <v>0</v>
      </c>
      <c r="AF7" s="100">
        <f t="shared" si="14"/>
        <v>0</v>
      </c>
      <c r="AG7" s="100">
        <f t="shared" si="15"/>
        <v>0</v>
      </c>
      <c r="AH7" s="100">
        <f t="shared" si="16"/>
        <v>0</v>
      </c>
      <c r="AI7" s="100">
        <f t="shared" si="17"/>
        <v>0</v>
      </c>
      <c r="AJ7" s="100">
        <f t="shared" si="18"/>
        <v>0</v>
      </c>
      <c r="AK7" s="100">
        <f t="shared" si="19"/>
        <v>0</v>
      </c>
      <c r="AL7" s="100">
        <f t="shared" si="20"/>
        <v>0</v>
      </c>
      <c r="AM7" s="100">
        <f t="shared" si="21"/>
        <v>0</v>
      </c>
      <c r="AN7" s="100">
        <f t="shared" si="22"/>
        <v>0</v>
      </c>
      <c r="AO7" s="100">
        <f t="shared" si="23"/>
        <v>0</v>
      </c>
      <c r="AP7" s="100">
        <f t="shared" si="24"/>
        <v>0</v>
      </c>
      <c r="AQ7" s="100">
        <f t="shared" si="25"/>
        <v>0</v>
      </c>
      <c r="AR7" s="100">
        <f t="shared" si="26"/>
        <v>0</v>
      </c>
      <c r="AS7" s="100">
        <f t="shared" si="27"/>
        <v>0</v>
      </c>
      <c r="AT7" s="100">
        <f t="shared" si="28"/>
        <v>0</v>
      </c>
      <c r="AU7" s="100">
        <f t="shared" si="29"/>
        <v>0</v>
      </c>
    </row>
    <row r="8" spans="1:51" s="100" customFormat="1" ht="30" customHeight="1">
      <c r="A8" s="95" t="s">
        <v>175</v>
      </c>
      <c r="B8" s="96" t="str">
        <f>"전선관의 " &amp; N8*100 &amp; "%"</f>
        <v>전선관의 15%</v>
      </c>
      <c r="C8" s="97" t="s">
        <v>96</v>
      </c>
      <c r="D8" s="99">
        <v>1</v>
      </c>
      <c r="E8" s="99"/>
      <c r="F8" s="99"/>
      <c r="G8" s="99"/>
      <c r="H8" s="99"/>
      <c r="I8" s="99"/>
      <c r="J8" s="99"/>
      <c r="K8" s="99"/>
      <c r="L8" s="99"/>
      <c r="M8" s="106"/>
      <c r="N8" s="100">
        <v>0.15</v>
      </c>
      <c r="O8" s="100" t="str">
        <f>""</f>
        <v/>
      </c>
      <c r="P8" s="101" t="s">
        <v>131</v>
      </c>
      <c r="Q8" s="100">
        <v>1</v>
      </c>
      <c r="R8" s="100">
        <f t="shared" si="0"/>
        <v>0</v>
      </c>
      <c r="S8" s="100">
        <f t="shared" si="1"/>
        <v>0</v>
      </c>
      <c r="T8" s="100">
        <f t="shared" si="2"/>
        <v>0</v>
      </c>
      <c r="U8" s="100">
        <f t="shared" si="3"/>
        <v>0</v>
      </c>
      <c r="V8" s="100">
        <f t="shared" si="4"/>
        <v>0</v>
      </c>
      <c r="W8" s="100">
        <f t="shared" si="5"/>
        <v>0</v>
      </c>
      <c r="X8" s="100">
        <f t="shared" si="6"/>
        <v>0</v>
      </c>
      <c r="Y8" s="100">
        <f t="shared" si="7"/>
        <v>0</v>
      </c>
      <c r="Z8" s="100">
        <f t="shared" si="8"/>
        <v>0</v>
      </c>
      <c r="AA8" s="100">
        <f t="shared" si="9"/>
        <v>0</v>
      </c>
      <c r="AB8" s="100">
        <f t="shared" si="10"/>
        <v>0</v>
      </c>
      <c r="AC8" s="100">
        <f t="shared" si="11"/>
        <v>0</v>
      </c>
      <c r="AD8" s="100">
        <f t="shared" si="12"/>
        <v>0</v>
      </c>
      <c r="AE8" s="100">
        <f t="shared" si="13"/>
        <v>0</v>
      </c>
      <c r="AF8" s="100">
        <f t="shared" si="14"/>
        <v>0</v>
      </c>
      <c r="AG8" s="100">
        <f t="shared" si="15"/>
        <v>0</v>
      </c>
      <c r="AH8" s="100">
        <f t="shared" si="16"/>
        <v>0</v>
      </c>
      <c r="AI8" s="100">
        <f t="shared" si="17"/>
        <v>0</v>
      </c>
      <c r="AJ8" s="100">
        <f t="shared" si="18"/>
        <v>0</v>
      </c>
      <c r="AK8" s="100">
        <f t="shared" si="19"/>
        <v>0</v>
      </c>
      <c r="AL8" s="100">
        <f t="shared" si="20"/>
        <v>0</v>
      </c>
      <c r="AM8" s="100">
        <f t="shared" si="21"/>
        <v>0</v>
      </c>
      <c r="AN8" s="100">
        <f t="shared" si="22"/>
        <v>0</v>
      </c>
      <c r="AO8" s="100">
        <f t="shared" si="23"/>
        <v>0</v>
      </c>
      <c r="AP8" s="100">
        <f t="shared" si="24"/>
        <v>0</v>
      </c>
      <c r="AQ8" s="100">
        <f t="shared" si="25"/>
        <v>0</v>
      </c>
      <c r="AR8" s="100">
        <f t="shared" si="26"/>
        <v>0</v>
      </c>
      <c r="AS8" s="100">
        <f t="shared" si="27"/>
        <v>0</v>
      </c>
      <c r="AT8" s="100">
        <f t="shared" si="28"/>
        <v>0</v>
      </c>
      <c r="AU8" s="100">
        <f t="shared" si="29"/>
        <v>0</v>
      </c>
      <c r="AW8" s="101" t="s">
        <v>176</v>
      </c>
      <c r="AX8" s="101" t="s">
        <v>177</v>
      </c>
      <c r="AY8" s="101" t="s">
        <v>178</v>
      </c>
    </row>
    <row r="9" spans="1:51" s="100" customFormat="1" ht="30" customHeight="1">
      <c r="A9" s="95" t="s">
        <v>64</v>
      </c>
      <c r="B9" s="95" t="s">
        <v>68</v>
      </c>
      <c r="C9" s="97" t="s">
        <v>69</v>
      </c>
      <c r="D9" s="99">
        <v>4</v>
      </c>
      <c r="E9" s="99"/>
      <c r="F9" s="99"/>
      <c r="G9" s="99"/>
      <c r="H9" s="99"/>
      <c r="I9" s="99"/>
      <c r="J9" s="99"/>
      <c r="K9" s="99"/>
      <c r="L9" s="99"/>
      <c r="M9" s="106"/>
      <c r="O9" s="100" t="str">
        <f>"01"</f>
        <v>01</v>
      </c>
      <c r="P9" s="101" t="s">
        <v>131</v>
      </c>
      <c r="Q9" s="100">
        <v>1</v>
      </c>
      <c r="R9" s="100">
        <f t="shared" si="0"/>
        <v>0</v>
      </c>
      <c r="S9" s="100">
        <f t="shared" si="1"/>
        <v>0</v>
      </c>
      <c r="T9" s="100">
        <f t="shared" si="2"/>
        <v>0</v>
      </c>
      <c r="U9" s="100">
        <f t="shared" si="3"/>
        <v>0</v>
      </c>
      <c r="V9" s="100">
        <f t="shared" si="4"/>
        <v>0</v>
      </c>
      <c r="W9" s="100">
        <f t="shared" si="5"/>
        <v>0</v>
      </c>
      <c r="X9" s="100">
        <f t="shared" si="6"/>
        <v>0</v>
      </c>
      <c r="Y9" s="100">
        <f t="shared" si="7"/>
        <v>0</v>
      </c>
      <c r="Z9" s="100">
        <f t="shared" si="8"/>
        <v>0</v>
      </c>
      <c r="AA9" s="100">
        <f t="shared" si="9"/>
        <v>0</v>
      </c>
      <c r="AB9" s="100">
        <f t="shared" si="10"/>
        <v>0</v>
      </c>
      <c r="AC9" s="100">
        <f t="shared" si="11"/>
        <v>0</v>
      </c>
      <c r="AD9" s="100">
        <f t="shared" si="12"/>
        <v>0</v>
      </c>
      <c r="AE9" s="100">
        <f t="shared" si="13"/>
        <v>0</v>
      </c>
      <c r="AF9" s="100">
        <f t="shared" si="14"/>
        <v>0</v>
      </c>
      <c r="AG9" s="100">
        <f t="shared" si="15"/>
        <v>0</v>
      </c>
      <c r="AH9" s="100">
        <f t="shared" si="16"/>
        <v>0</v>
      </c>
      <c r="AI9" s="100">
        <f t="shared" si="17"/>
        <v>0</v>
      </c>
      <c r="AJ9" s="100">
        <f t="shared" si="18"/>
        <v>0</v>
      </c>
      <c r="AK9" s="100">
        <f t="shared" si="19"/>
        <v>0</v>
      </c>
      <c r="AL9" s="100">
        <f t="shared" si="20"/>
        <v>0</v>
      </c>
      <c r="AM9" s="100">
        <f t="shared" si="21"/>
        <v>0</v>
      </c>
      <c r="AN9" s="100">
        <f t="shared" si="22"/>
        <v>0</v>
      </c>
      <c r="AO9" s="100">
        <f t="shared" si="23"/>
        <v>0</v>
      </c>
      <c r="AP9" s="100">
        <f t="shared" si="24"/>
        <v>0</v>
      </c>
      <c r="AQ9" s="100">
        <f t="shared" si="25"/>
        <v>0</v>
      </c>
      <c r="AR9" s="100">
        <f t="shared" si="26"/>
        <v>0</v>
      </c>
      <c r="AS9" s="100">
        <f t="shared" si="27"/>
        <v>0</v>
      </c>
      <c r="AT9" s="100">
        <f t="shared" si="28"/>
        <v>0</v>
      </c>
      <c r="AU9" s="100">
        <f t="shared" si="29"/>
        <v>0</v>
      </c>
    </row>
    <row r="10" spans="1:51" s="100" customFormat="1" ht="30" customHeight="1">
      <c r="A10" s="95" t="s">
        <v>64</v>
      </c>
      <c r="B10" s="95" t="s">
        <v>70</v>
      </c>
      <c r="C10" s="97" t="s">
        <v>69</v>
      </c>
      <c r="D10" s="99">
        <v>76</v>
      </c>
      <c r="E10" s="99"/>
      <c r="F10" s="99"/>
      <c r="G10" s="99"/>
      <c r="H10" s="99"/>
      <c r="I10" s="99"/>
      <c r="J10" s="99"/>
      <c r="K10" s="99"/>
      <c r="L10" s="99"/>
      <c r="M10" s="106"/>
      <c r="O10" s="100" t="str">
        <f>"01"</f>
        <v>01</v>
      </c>
      <c r="P10" s="101" t="s">
        <v>131</v>
      </c>
      <c r="Q10" s="100">
        <v>1</v>
      </c>
      <c r="R10" s="100">
        <f t="shared" si="0"/>
        <v>0</v>
      </c>
      <c r="S10" s="100">
        <f t="shared" si="1"/>
        <v>0</v>
      </c>
      <c r="T10" s="100">
        <f t="shared" si="2"/>
        <v>0</v>
      </c>
      <c r="U10" s="100">
        <f t="shared" si="3"/>
        <v>0</v>
      </c>
      <c r="V10" s="100">
        <f t="shared" si="4"/>
        <v>0</v>
      </c>
      <c r="W10" s="100">
        <f t="shared" si="5"/>
        <v>0</v>
      </c>
      <c r="X10" s="100">
        <f t="shared" si="6"/>
        <v>0</v>
      </c>
      <c r="Y10" s="100">
        <f t="shared" si="7"/>
        <v>0</v>
      </c>
      <c r="Z10" s="100">
        <f t="shared" si="8"/>
        <v>0</v>
      </c>
      <c r="AA10" s="100">
        <f t="shared" si="9"/>
        <v>0</v>
      </c>
      <c r="AB10" s="100">
        <f t="shared" si="10"/>
        <v>0</v>
      </c>
      <c r="AC10" s="100">
        <f t="shared" si="11"/>
        <v>0</v>
      </c>
      <c r="AD10" s="100">
        <f t="shared" si="12"/>
        <v>0</v>
      </c>
      <c r="AE10" s="100">
        <f t="shared" si="13"/>
        <v>0</v>
      </c>
      <c r="AF10" s="100">
        <f t="shared" si="14"/>
        <v>0</v>
      </c>
      <c r="AG10" s="100">
        <f t="shared" si="15"/>
        <v>0</v>
      </c>
      <c r="AH10" s="100">
        <f t="shared" si="16"/>
        <v>0</v>
      </c>
      <c r="AI10" s="100">
        <f t="shared" si="17"/>
        <v>0</v>
      </c>
      <c r="AJ10" s="100">
        <f t="shared" si="18"/>
        <v>0</v>
      </c>
      <c r="AK10" s="100">
        <f t="shared" si="19"/>
        <v>0</v>
      </c>
      <c r="AL10" s="100">
        <f t="shared" si="20"/>
        <v>0</v>
      </c>
      <c r="AM10" s="100">
        <f t="shared" si="21"/>
        <v>0</v>
      </c>
      <c r="AN10" s="100">
        <f t="shared" si="22"/>
        <v>0</v>
      </c>
      <c r="AO10" s="100">
        <f t="shared" si="23"/>
        <v>0</v>
      </c>
      <c r="AP10" s="100">
        <f t="shared" si="24"/>
        <v>0</v>
      </c>
      <c r="AQ10" s="100">
        <f t="shared" si="25"/>
        <v>0</v>
      </c>
      <c r="AR10" s="100">
        <f t="shared" si="26"/>
        <v>0</v>
      </c>
      <c r="AS10" s="100">
        <f t="shared" si="27"/>
        <v>0</v>
      </c>
      <c r="AT10" s="100">
        <f t="shared" si="28"/>
        <v>0</v>
      </c>
      <c r="AU10" s="100">
        <f t="shared" si="29"/>
        <v>0</v>
      </c>
    </row>
    <row r="11" spans="1:51" s="100" customFormat="1" ht="30" customHeight="1">
      <c r="A11" s="95" t="s">
        <v>71</v>
      </c>
      <c r="B11" s="95" t="s">
        <v>72</v>
      </c>
      <c r="C11" s="97" t="s">
        <v>73</v>
      </c>
      <c r="D11" s="99">
        <v>76.3</v>
      </c>
      <c r="E11" s="99"/>
      <c r="F11" s="99"/>
      <c r="G11" s="99"/>
      <c r="H11" s="99"/>
      <c r="I11" s="99"/>
      <c r="J11" s="99"/>
      <c r="K11" s="99"/>
      <c r="L11" s="99"/>
      <c r="M11" s="106"/>
      <c r="O11" s="100" t="str">
        <f>"05"</f>
        <v>05</v>
      </c>
      <c r="P11" s="101" t="s">
        <v>131</v>
      </c>
      <c r="Q11" s="100">
        <v>1</v>
      </c>
      <c r="R11" s="100">
        <f t="shared" si="0"/>
        <v>0</v>
      </c>
      <c r="S11" s="100">
        <f t="shared" si="1"/>
        <v>0</v>
      </c>
      <c r="T11" s="100">
        <f t="shared" si="2"/>
        <v>0</v>
      </c>
      <c r="U11" s="100">
        <f t="shared" si="3"/>
        <v>0</v>
      </c>
      <c r="V11" s="100">
        <f t="shared" si="4"/>
        <v>0</v>
      </c>
      <c r="W11" s="100">
        <f t="shared" si="5"/>
        <v>0</v>
      </c>
      <c r="X11" s="100">
        <f t="shared" si="6"/>
        <v>0</v>
      </c>
      <c r="Y11" s="100">
        <f t="shared" si="7"/>
        <v>0</v>
      </c>
      <c r="Z11" s="100">
        <f t="shared" si="8"/>
        <v>0</v>
      </c>
      <c r="AA11" s="100">
        <f t="shared" si="9"/>
        <v>0</v>
      </c>
      <c r="AB11" s="100">
        <f t="shared" si="10"/>
        <v>0</v>
      </c>
      <c r="AC11" s="100">
        <f t="shared" si="11"/>
        <v>0</v>
      </c>
      <c r="AD11" s="100">
        <f t="shared" si="12"/>
        <v>0</v>
      </c>
      <c r="AE11" s="100">
        <f t="shared" si="13"/>
        <v>0</v>
      </c>
      <c r="AF11" s="100">
        <f t="shared" si="14"/>
        <v>0</v>
      </c>
      <c r="AG11" s="100">
        <f t="shared" si="15"/>
        <v>0</v>
      </c>
      <c r="AH11" s="100">
        <f t="shared" si="16"/>
        <v>0</v>
      </c>
      <c r="AI11" s="100">
        <f t="shared" si="17"/>
        <v>0</v>
      </c>
      <c r="AJ11" s="100">
        <f t="shared" si="18"/>
        <v>0</v>
      </c>
      <c r="AK11" s="100">
        <f t="shared" si="19"/>
        <v>0</v>
      </c>
      <c r="AL11" s="100">
        <f t="shared" si="20"/>
        <v>0</v>
      </c>
      <c r="AM11" s="100">
        <f t="shared" si="21"/>
        <v>0</v>
      </c>
      <c r="AN11" s="100">
        <f t="shared" si="22"/>
        <v>0</v>
      </c>
      <c r="AO11" s="100">
        <f t="shared" si="23"/>
        <v>0</v>
      </c>
      <c r="AP11" s="100">
        <f t="shared" si="24"/>
        <v>0</v>
      </c>
      <c r="AQ11" s="100">
        <f t="shared" si="25"/>
        <v>0</v>
      </c>
      <c r="AR11" s="100">
        <f t="shared" si="26"/>
        <v>0</v>
      </c>
      <c r="AS11" s="100">
        <f t="shared" si="27"/>
        <v>0</v>
      </c>
      <c r="AT11" s="100">
        <f t="shared" si="28"/>
        <v>0</v>
      </c>
      <c r="AU11" s="100">
        <f t="shared" si="29"/>
        <v>0</v>
      </c>
    </row>
    <row r="12" spans="1:51" s="100" customFormat="1" ht="30" customHeight="1">
      <c r="A12" s="95" t="s">
        <v>74</v>
      </c>
      <c r="B12" s="95" t="s">
        <v>107</v>
      </c>
      <c r="C12" s="97" t="s">
        <v>66</v>
      </c>
      <c r="D12" s="99">
        <v>2102.1999999999998</v>
      </c>
      <c r="E12" s="99"/>
      <c r="F12" s="99"/>
      <c r="G12" s="99"/>
      <c r="H12" s="99"/>
      <c r="I12" s="99"/>
      <c r="J12" s="99"/>
      <c r="K12" s="99"/>
      <c r="L12" s="99"/>
      <c r="M12" s="106"/>
      <c r="O12" s="100" t="str">
        <f>"05"</f>
        <v>05</v>
      </c>
      <c r="P12" s="101" t="s">
        <v>131</v>
      </c>
      <c r="Q12" s="100">
        <v>1</v>
      </c>
      <c r="R12" s="100">
        <f t="shared" si="0"/>
        <v>0</v>
      </c>
      <c r="S12" s="100">
        <f t="shared" si="1"/>
        <v>0</v>
      </c>
      <c r="T12" s="100">
        <f t="shared" si="2"/>
        <v>0</v>
      </c>
      <c r="U12" s="100">
        <f t="shared" si="3"/>
        <v>0</v>
      </c>
      <c r="V12" s="100">
        <f t="shared" si="4"/>
        <v>0</v>
      </c>
      <c r="W12" s="100">
        <f t="shared" si="5"/>
        <v>0</v>
      </c>
      <c r="X12" s="100">
        <f t="shared" si="6"/>
        <v>0</v>
      </c>
      <c r="Y12" s="100">
        <f t="shared" si="7"/>
        <v>0</v>
      </c>
      <c r="Z12" s="100">
        <f t="shared" si="8"/>
        <v>0</v>
      </c>
      <c r="AA12" s="100">
        <f t="shared" si="9"/>
        <v>0</v>
      </c>
      <c r="AB12" s="100">
        <f t="shared" si="10"/>
        <v>0</v>
      </c>
      <c r="AC12" s="100">
        <f t="shared" si="11"/>
        <v>0</v>
      </c>
      <c r="AD12" s="100">
        <f t="shared" si="12"/>
        <v>0</v>
      </c>
      <c r="AE12" s="100">
        <f t="shared" si="13"/>
        <v>0</v>
      </c>
      <c r="AF12" s="100">
        <f t="shared" si="14"/>
        <v>0</v>
      </c>
      <c r="AG12" s="100">
        <f t="shared" si="15"/>
        <v>0</v>
      </c>
      <c r="AH12" s="100">
        <f t="shared" si="16"/>
        <v>0</v>
      </c>
      <c r="AI12" s="100">
        <f t="shared" si="17"/>
        <v>0</v>
      </c>
      <c r="AJ12" s="100">
        <f t="shared" si="18"/>
        <v>0</v>
      </c>
      <c r="AK12" s="100">
        <f t="shared" si="19"/>
        <v>0</v>
      </c>
      <c r="AL12" s="100">
        <f t="shared" si="20"/>
        <v>0</v>
      </c>
      <c r="AM12" s="100">
        <f t="shared" si="21"/>
        <v>0</v>
      </c>
      <c r="AN12" s="100">
        <f t="shared" si="22"/>
        <v>0</v>
      </c>
      <c r="AO12" s="100">
        <f t="shared" si="23"/>
        <v>0</v>
      </c>
      <c r="AP12" s="100">
        <f t="shared" si="24"/>
        <v>0</v>
      </c>
      <c r="AQ12" s="100">
        <f t="shared" si="25"/>
        <v>0</v>
      </c>
      <c r="AR12" s="100">
        <f t="shared" si="26"/>
        <v>0</v>
      </c>
      <c r="AS12" s="100">
        <f t="shared" si="27"/>
        <v>0</v>
      </c>
      <c r="AT12" s="100">
        <f t="shared" si="28"/>
        <v>0</v>
      </c>
      <c r="AU12" s="100">
        <f t="shared" si="29"/>
        <v>0</v>
      </c>
    </row>
    <row r="13" spans="1:51" s="100" customFormat="1" ht="30" customHeight="1">
      <c r="A13" s="95" t="s">
        <v>179</v>
      </c>
      <c r="B13" s="96" t="str">
        <f>"배관배선의 " &amp; N13*100 &amp; "%"</f>
        <v>배관배선의 2%</v>
      </c>
      <c r="C13" s="97" t="s">
        <v>96</v>
      </c>
      <c r="D13" s="99">
        <v>1</v>
      </c>
      <c r="E13" s="99"/>
      <c r="F13" s="99"/>
      <c r="G13" s="99"/>
      <c r="H13" s="99"/>
      <c r="I13" s="99"/>
      <c r="J13" s="99"/>
      <c r="K13" s="99"/>
      <c r="L13" s="99"/>
      <c r="M13" s="106"/>
      <c r="N13" s="100">
        <v>0.02</v>
      </c>
      <c r="O13" s="100" t="str">
        <f>""</f>
        <v/>
      </c>
      <c r="P13" s="101" t="s">
        <v>131</v>
      </c>
      <c r="Q13" s="100">
        <v>1</v>
      </c>
      <c r="R13" s="100">
        <f t="shared" si="0"/>
        <v>0</v>
      </c>
      <c r="S13" s="100">
        <f t="shared" si="1"/>
        <v>0</v>
      </c>
      <c r="T13" s="100">
        <f t="shared" si="2"/>
        <v>0</v>
      </c>
      <c r="U13" s="100">
        <f t="shared" si="3"/>
        <v>0</v>
      </c>
      <c r="V13" s="100">
        <f t="shared" si="4"/>
        <v>0</v>
      </c>
      <c r="W13" s="100">
        <f t="shared" si="5"/>
        <v>0</v>
      </c>
      <c r="X13" s="100">
        <f t="shared" si="6"/>
        <v>0</v>
      </c>
      <c r="Y13" s="100">
        <f t="shared" si="7"/>
        <v>0</v>
      </c>
      <c r="Z13" s="100">
        <f t="shared" si="8"/>
        <v>0</v>
      </c>
      <c r="AA13" s="100">
        <f t="shared" si="9"/>
        <v>0</v>
      </c>
      <c r="AB13" s="100">
        <f t="shared" si="10"/>
        <v>0</v>
      </c>
      <c r="AC13" s="100">
        <f t="shared" si="11"/>
        <v>0</v>
      </c>
      <c r="AD13" s="100">
        <f t="shared" si="12"/>
        <v>0</v>
      </c>
      <c r="AE13" s="100">
        <f t="shared" si="13"/>
        <v>0</v>
      </c>
      <c r="AF13" s="100">
        <f t="shared" si="14"/>
        <v>0</v>
      </c>
      <c r="AG13" s="100">
        <f t="shared" si="15"/>
        <v>0</v>
      </c>
      <c r="AH13" s="100">
        <f t="shared" si="16"/>
        <v>0</v>
      </c>
      <c r="AI13" s="100">
        <f t="shared" si="17"/>
        <v>0</v>
      </c>
      <c r="AJ13" s="100">
        <f t="shared" si="18"/>
        <v>0</v>
      </c>
      <c r="AK13" s="100">
        <f t="shared" si="19"/>
        <v>0</v>
      </c>
      <c r="AL13" s="100">
        <f t="shared" si="20"/>
        <v>0</v>
      </c>
      <c r="AM13" s="100">
        <f t="shared" si="21"/>
        <v>0</v>
      </c>
      <c r="AN13" s="100">
        <f t="shared" si="22"/>
        <v>0</v>
      </c>
      <c r="AO13" s="100">
        <f t="shared" si="23"/>
        <v>0</v>
      </c>
      <c r="AP13" s="100">
        <f t="shared" si="24"/>
        <v>0</v>
      </c>
      <c r="AQ13" s="100">
        <f t="shared" si="25"/>
        <v>0</v>
      </c>
      <c r="AR13" s="100">
        <f t="shared" si="26"/>
        <v>0</v>
      </c>
      <c r="AS13" s="100">
        <f t="shared" si="27"/>
        <v>0</v>
      </c>
      <c r="AT13" s="100">
        <f t="shared" si="28"/>
        <v>0</v>
      </c>
      <c r="AU13" s="100">
        <f t="shared" si="29"/>
        <v>0</v>
      </c>
      <c r="AW13" s="101" t="s">
        <v>176</v>
      </c>
      <c r="AX13" s="101" t="s">
        <v>180</v>
      </c>
    </row>
    <row r="14" spans="1:51" s="100" customFormat="1" ht="30" customHeight="1">
      <c r="A14" s="95" t="s">
        <v>75</v>
      </c>
      <c r="B14" s="95" t="s">
        <v>76</v>
      </c>
      <c r="C14" s="97" t="s">
        <v>69</v>
      </c>
      <c r="D14" s="99">
        <v>3</v>
      </c>
      <c r="E14" s="99"/>
      <c r="F14" s="99"/>
      <c r="G14" s="99"/>
      <c r="H14" s="99"/>
      <c r="I14" s="99"/>
      <c r="J14" s="99"/>
      <c r="K14" s="99"/>
      <c r="L14" s="99"/>
      <c r="M14" s="106"/>
      <c r="O14" s="100" t="str">
        <f>"01"</f>
        <v>01</v>
      </c>
      <c r="P14" s="101" t="s">
        <v>131</v>
      </c>
      <c r="Q14" s="100">
        <v>1</v>
      </c>
      <c r="R14" s="100">
        <f t="shared" si="0"/>
        <v>0</v>
      </c>
      <c r="S14" s="100">
        <f t="shared" si="1"/>
        <v>0</v>
      </c>
      <c r="T14" s="100">
        <f t="shared" si="2"/>
        <v>0</v>
      </c>
      <c r="U14" s="100">
        <f t="shared" si="3"/>
        <v>0</v>
      </c>
      <c r="V14" s="100">
        <f t="shared" si="4"/>
        <v>0</v>
      </c>
      <c r="W14" s="100">
        <f t="shared" si="5"/>
        <v>0</v>
      </c>
      <c r="X14" s="100">
        <f t="shared" si="6"/>
        <v>0</v>
      </c>
      <c r="Y14" s="100">
        <f t="shared" si="7"/>
        <v>0</v>
      </c>
      <c r="Z14" s="100">
        <f t="shared" si="8"/>
        <v>0</v>
      </c>
      <c r="AA14" s="100">
        <f t="shared" si="9"/>
        <v>0</v>
      </c>
      <c r="AB14" s="100">
        <f t="shared" si="10"/>
        <v>0</v>
      </c>
      <c r="AC14" s="100">
        <f t="shared" si="11"/>
        <v>0</v>
      </c>
      <c r="AD14" s="100">
        <f t="shared" si="12"/>
        <v>0</v>
      </c>
      <c r="AE14" s="100">
        <f t="shared" si="13"/>
        <v>0</v>
      </c>
      <c r="AF14" s="100">
        <f t="shared" si="14"/>
        <v>0</v>
      </c>
      <c r="AG14" s="100">
        <f t="shared" si="15"/>
        <v>0</v>
      </c>
      <c r="AH14" s="100">
        <f t="shared" si="16"/>
        <v>0</v>
      </c>
      <c r="AI14" s="100">
        <f t="shared" si="17"/>
        <v>0</v>
      </c>
      <c r="AJ14" s="100">
        <f t="shared" si="18"/>
        <v>0</v>
      </c>
      <c r="AK14" s="100">
        <f t="shared" si="19"/>
        <v>0</v>
      </c>
      <c r="AL14" s="100">
        <f t="shared" si="20"/>
        <v>0</v>
      </c>
      <c r="AM14" s="100">
        <f t="shared" si="21"/>
        <v>0</v>
      </c>
      <c r="AN14" s="100">
        <f t="shared" si="22"/>
        <v>0</v>
      </c>
      <c r="AO14" s="100">
        <f t="shared" si="23"/>
        <v>0</v>
      </c>
      <c r="AP14" s="100">
        <f t="shared" si="24"/>
        <v>0</v>
      </c>
      <c r="AQ14" s="100">
        <f t="shared" si="25"/>
        <v>0</v>
      </c>
      <c r="AR14" s="100">
        <f t="shared" si="26"/>
        <v>0</v>
      </c>
      <c r="AS14" s="100">
        <f t="shared" si="27"/>
        <v>0</v>
      </c>
      <c r="AT14" s="100">
        <f t="shared" si="28"/>
        <v>0</v>
      </c>
      <c r="AU14" s="100">
        <f t="shared" si="29"/>
        <v>0</v>
      </c>
    </row>
    <row r="15" spans="1:51" s="100" customFormat="1" ht="30" customHeight="1">
      <c r="A15" s="95" t="s">
        <v>75</v>
      </c>
      <c r="B15" s="95" t="s">
        <v>77</v>
      </c>
      <c r="C15" s="97" t="s">
        <v>69</v>
      </c>
      <c r="D15" s="99">
        <v>3</v>
      </c>
      <c r="E15" s="99"/>
      <c r="F15" s="99"/>
      <c r="G15" s="99"/>
      <c r="H15" s="99"/>
      <c r="I15" s="99"/>
      <c r="J15" s="99"/>
      <c r="K15" s="99"/>
      <c r="L15" s="99"/>
      <c r="M15" s="106"/>
      <c r="O15" s="100" t="str">
        <f>"01"</f>
        <v>01</v>
      </c>
      <c r="P15" s="101" t="s">
        <v>131</v>
      </c>
      <c r="Q15" s="100">
        <v>1</v>
      </c>
      <c r="R15" s="100">
        <f t="shared" si="0"/>
        <v>0</v>
      </c>
      <c r="S15" s="100">
        <f t="shared" si="1"/>
        <v>0</v>
      </c>
      <c r="T15" s="100">
        <f t="shared" si="2"/>
        <v>0</v>
      </c>
      <c r="U15" s="100">
        <f t="shared" si="3"/>
        <v>0</v>
      </c>
      <c r="V15" s="100">
        <f t="shared" si="4"/>
        <v>0</v>
      </c>
      <c r="W15" s="100">
        <f t="shared" si="5"/>
        <v>0</v>
      </c>
      <c r="X15" s="100">
        <f t="shared" si="6"/>
        <v>0</v>
      </c>
      <c r="Y15" s="100">
        <f t="shared" si="7"/>
        <v>0</v>
      </c>
      <c r="Z15" s="100">
        <f t="shared" si="8"/>
        <v>0</v>
      </c>
      <c r="AA15" s="100">
        <f t="shared" si="9"/>
        <v>0</v>
      </c>
      <c r="AB15" s="100">
        <f t="shared" si="10"/>
        <v>0</v>
      </c>
      <c r="AC15" s="100">
        <f t="shared" si="11"/>
        <v>0</v>
      </c>
      <c r="AD15" s="100">
        <f t="shared" si="12"/>
        <v>0</v>
      </c>
      <c r="AE15" s="100">
        <f t="shared" si="13"/>
        <v>0</v>
      </c>
      <c r="AF15" s="100">
        <f t="shared" si="14"/>
        <v>0</v>
      </c>
      <c r="AG15" s="100">
        <f t="shared" si="15"/>
        <v>0</v>
      </c>
      <c r="AH15" s="100">
        <f t="shared" si="16"/>
        <v>0</v>
      </c>
      <c r="AI15" s="100">
        <f t="shared" si="17"/>
        <v>0</v>
      </c>
      <c r="AJ15" s="100">
        <f t="shared" si="18"/>
        <v>0</v>
      </c>
      <c r="AK15" s="100">
        <f t="shared" si="19"/>
        <v>0</v>
      </c>
      <c r="AL15" s="100">
        <f t="shared" si="20"/>
        <v>0</v>
      </c>
      <c r="AM15" s="100">
        <f t="shared" si="21"/>
        <v>0</v>
      </c>
      <c r="AN15" s="100">
        <f t="shared" si="22"/>
        <v>0</v>
      </c>
      <c r="AO15" s="100">
        <f t="shared" si="23"/>
        <v>0</v>
      </c>
      <c r="AP15" s="100">
        <f t="shared" si="24"/>
        <v>0</v>
      </c>
      <c r="AQ15" s="100">
        <f t="shared" si="25"/>
        <v>0</v>
      </c>
      <c r="AR15" s="100">
        <f t="shared" si="26"/>
        <v>0</v>
      </c>
      <c r="AS15" s="100">
        <f t="shared" si="27"/>
        <v>0</v>
      </c>
      <c r="AT15" s="100">
        <f t="shared" si="28"/>
        <v>0</v>
      </c>
      <c r="AU15" s="100">
        <f t="shared" si="29"/>
        <v>0</v>
      </c>
    </row>
    <row r="16" spans="1:51" s="100" customFormat="1" ht="30" customHeight="1">
      <c r="A16" s="95" t="s">
        <v>78</v>
      </c>
      <c r="B16" s="95" t="s">
        <v>79</v>
      </c>
      <c r="C16" s="97" t="s">
        <v>69</v>
      </c>
      <c r="D16" s="99">
        <v>38</v>
      </c>
      <c r="E16" s="99"/>
      <c r="F16" s="99"/>
      <c r="G16" s="99"/>
      <c r="H16" s="99"/>
      <c r="I16" s="99"/>
      <c r="J16" s="99"/>
      <c r="K16" s="99"/>
      <c r="L16" s="99"/>
      <c r="M16" s="106"/>
      <c r="O16" s="100" t="str">
        <f>"01"</f>
        <v>01</v>
      </c>
      <c r="P16" s="101" t="s">
        <v>131</v>
      </c>
      <c r="Q16" s="100">
        <v>1</v>
      </c>
      <c r="R16" s="100">
        <f t="shared" si="0"/>
        <v>0</v>
      </c>
      <c r="S16" s="100">
        <f t="shared" si="1"/>
        <v>0</v>
      </c>
      <c r="T16" s="100">
        <f t="shared" si="2"/>
        <v>0</v>
      </c>
      <c r="U16" s="100">
        <f t="shared" si="3"/>
        <v>0</v>
      </c>
      <c r="V16" s="100">
        <f t="shared" si="4"/>
        <v>0</v>
      </c>
      <c r="W16" s="100">
        <f t="shared" si="5"/>
        <v>0</v>
      </c>
      <c r="X16" s="100">
        <f t="shared" si="6"/>
        <v>0</v>
      </c>
      <c r="Y16" s="100">
        <f t="shared" si="7"/>
        <v>0</v>
      </c>
      <c r="Z16" s="100">
        <f t="shared" si="8"/>
        <v>0</v>
      </c>
      <c r="AA16" s="100">
        <f t="shared" si="9"/>
        <v>0</v>
      </c>
      <c r="AB16" s="100">
        <f t="shared" si="10"/>
        <v>0</v>
      </c>
      <c r="AC16" s="100">
        <f t="shared" si="11"/>
        <v>0</v>
      </c>
      <c r="AD16" s="100">
        <f t="shared" si="12"/>
        <v>0</v>
      </c>
      <c r="AE16" s="100">
        <f t="shared" si="13"/>
        <v>0</v>
      </c>
      <c r="AF16" s="100">
        <f t="shared" si="14"/>
        <v>0</v>
      </c>
      <c r="AG16" s="100">
        <f t="shared" si="15"/>
        <v>0</v>
      </c>
      <c r="AH16" s="100">
        <f t="shared" si="16"/>
        <v>0</v>
      </c>
      <c r="AI16" s="100">
        <f t="shared" si="17"/>
        <v>0</v>
      </c>
      <c r="AJ16" s="100">
        <f t="shared" si="18"/>
        <v>0</v>
      </c>
      <c r="AK16" s="100">
        <f t="shared" si="19"/>
        <v>0</v>
      </c>
      <c r="AL16" s="100">
        <f t="shared" si="20"/>
        <v>0</v>
      </c>
      <c r="AM16" s="100">
        <f t="shared" si="21"/>
        <v>0</v>
      </c>
      <c r="AN16" s="100">
        <f t="shared" si="22"/>
        <v>0</v>
      </c>
      <c r="AO16" s="100">
        <f t="shared" si="23"/>
        <v>0</v>
      </c>
      <c r="AP16" s="100">
        <f t="shared" si="24"/>
        <v>0</v>
      </c>
      <c r="AQ16" s="100">
        <f t="shared" si="25"/>
        <v>0</v>
      </c>
      <c r="AR16" s="100">
        <f t="shared" si="26"/>
        <v>0</v>
      </c>
      <c r="AS16" s="100">
        <f t="shared" si="27"/>
        <v>0</v>
      </c>
      <c r="AT16" s="100">
        <f t="shared" si="28"/>
        <v>0</v>
      </c>
      <c r="AU16" s="100">
        <f t="shared" si="29"/>
        <v>0</v>
      </c>
    </row>
    <row r="17" spans="1:51" s="100" customFormat="1" ht="30" customHeight="1">
      <c r="A17" s="95" t="s">
        <v>80</v>
      </c>
      <c r="B17" s="95" t="s">
        <v>81</v>
      </c>
      <c r="C17" s="97" t="s">
        <v>66</v>
      </c>
      <c r="D17" s="99">
        <v>68.3</v>
      </c>
      <c r="E17" s="99"/>
      <c r="F17" s="99"/>
      <c r="G17" s="99"/>
      <c r="H17" s="99"/>
      <c r="I17" s="99"/>
      <c r="J17" s="99"/>
      <c r="K17" s="99"/>
      <c r="L17" s="99"/>
      <c r="M17" s="106"/>
      <c r="O17" s="100" t="str">
        <f>"01"</f>
        <v>01</v>
      </c>
      <c r="P17" s="101" t="s">
        <v>131</v>
      </c>
      <c r="Q17" s="100">
        <v>1</v>
      </c>
      <c r="R17" s="100">
        <f t="shared" si="0"/>
        <v>0</v>
      </c>
      <c r="S17" s="100">
        <f t="shared" si="1"/>
        <v>0</v>
      </c>
      <c r="T17" s="100">
        <f t="shared" si="2"/>
        <v>0</v>
      </c>
      <c r="U17" s="100">
        <f t="shared" si="3"/>
        <v>0</v>
      </c>
      <c r="V17" s="100">
        <f t="shared" si="4"/>
        <v>0</v>
      </c>
      <c r="W17" s="100">
        <f t="shared" si="5"/>
        <v>0</v>
      </c>
      <c r="X17" s="100">
        <f t="shared" si="6"/>
        <v>0</v>
      </c>
      <c r="Y17" s="100">
        <f t="shared" si="7"/>
        <v>0</v>
      </c>
      <c r="Z17" s="100">
        <f t="shared" si="8"/>
        <v>0</v>
      </c>
      <c r="AA17" s="100">
        <f t="shared" si="9"/>
        <v>0</v>
      </c>
      <c r="AB17" s="100">
        <f t="shared" si="10"/>
        <v>0</v>
      </c>
      <c r="AC17" s="100">
        <f t="shared" si="11"/>
        <v>0</v>
      </c>
      <c r="AD17" s="100">
        <f t="shared" si="12"/>
        <v>0</v>
      </c>
      <c r="AE17" s="100">
        <f t="shared" si="13"/>
        <v>0</v>
      </c>
      <c r="AF17" s="100">
        <f t="shared" si="14"/>
        <v>0</v>
      </c>
      <c r="AG17" s="100">
        <f t="shared" si="15"/>
        <v>0</v>
      </c>
      <c r="AH17" s="100">
        <f t="shared" si="16"/>
        <v>0</v>
      </c>
      <c r="AI17" s="100">
        <f t="shared" si="17"/>
        <v>0</v>
      </c>
      <c r="AJ17" s="100">
        <f t="shared" si="18"/>
        <v>0</v>
      </c>
      <c r="AK17" s="100">
        <f t="shared" si="19"/>
        <v>0</v>
      </c>
      <c r="AL17" s="100">
        <f t="shared" si="20"/>
        <v>0</v>
      </c>
      <c r="AM17" s="100">
        <f t="shared" si="21"/>
        <v>0</v>
      </c>
      <c r="AN17" s="100">
        <f t="shared" si="22"/>
        <v>0</v>
      </c>
      <c r="AO17" s="100">
        <f t="shared" si="23"/>
        <v>0</v>
      </c>
      <c r="AP17" s="100">
        <f t="shared" si="24"/>
        <v>0</v>
      </c>
      <c r="AQ17" s="100">
        <f t="shared" si="25"/>
        <v>0</v>
      </c>
      <c r="AR17" s="100">
        <f t="shared" si="26"/>
        <v>0</v>
      </c>
      <c r="AS17" s="100">
        <f t="shared" si="27"/>
        <v>0</v>
      </c>
      <c r="AT17" s="100">
        <f t="shared" si="28"/>
        <v>0</v>
      </c>
      <c r="AU17" s="100">
        <f t="shared" si="29"/>
        <v>0</v>
      </c>
    </row>
    <row r="18" spans="1:51" s="100" customFormat="1" ht="30" customHeight="1">
      <c r="A18" s="95" t="s">
        <v>80</v>
      </c>
      <c r="B18" s="95" t="s">
        <v>82</v>
      </c>
      <c r="C18" s="97" t="s">
        <v>69</v>
      </c>
      <c r="D18" s="99">
        <v>8.4</v>
      </c>
      <c r="E18" s="99"/>
      <c r="F18" s="99"/>
      <c r="G18" s="99"/>
      <c r="H18" s="99"/>
      <c r="I18" s="99"/>
      <c r="J18" s="99"/>
      <c r="K18" s="99"/>
      <c r="L18" s="99"/>
      <c r="M18" s="106"/>
      <c r="O18" s="100" t="str">
        <f>"01"</f>
        <v>01</v>
      </c>
      <c r="P18" s="101" t="s">
        <v>131</v>
      </c>
      <c r="Q18" s="100">
        <v>1</v>
      </c>
      <c r="R18" s="100">
        <f t="shared" si="0"/>
        <v>0</v>
      </c>
      <c r="S18" s="100">
        <f t="shared" si="1"/>
        <v>0</v>
      </c>
      <c r="T18" s="100">
        <f t="shared" si="2"/>
        <v>0</v>
      </c>
      <c r="U18" s="100">
        <f t="shared" si="3"/>
        <v>0</v>
      </c>
      <c r="V18" s="100">
        <f t="shared" si="4"/>
        <v>0</v>
      </c>
      <c r="W18" s="100">
        <f t="shared" si="5"/>
        <v>0</v>
      </c>
      <c r="X18" s="100">
        <f t="shared" si="6"/>
        <v>0</v>
      </c>
      <c r="Y18" s="100">
        <f t="shared" si="7"/>
        <v>0</v>
      </c>
      <c r="Z18" s="100">
        <f t="shared" si="8"/>
        <v>0</v>
      </c>
      <c r="AA18" s="100">
        <f t="shared" si="9"/>
        <v>0</v>
      </c>
      <c r="AB18" s="100">
        <f t="shared" si="10"/>
        <v>0</v>
      </c>
      <c r="AC18" s="100">
        <f t="shared" si="11"/>
        <v>0</v>
      </c>
      <c r="AD18" s="100">
        <f t="shared" si="12"/>
        <v>0</v>
      </c>
      <c r="AE18" s="100">
        <f t="shared" si="13"/>
        <v>0</v>
      </c>
      <c r="AF18" s="100">
        <f t="shared" si="14"/>
        <v>0</v>
      </c>
      <c r="AG18" s="100">
        <f t="shared" si="15"/>
        <v>0</v>
      </c>
      <c r="AH18" s="100">
        <f t="shared" si="16"/>
        <v>0</v>
      </c>
      <c r="AI18" s="100">
        <f t="shared" si="17"/>
        <v>0</v>
      </c>
      <c r="AJ18" s="100">
        <f t="shared" si="18"/>
        <v>0</v>
      </c>
      <c r="AK18" s="100">
        <f t="shared" si="19"/>
        <v>0</v>
      </c>
      <c r="AL18" s="100">
        <f t="shared" si="20"/>
        <v>0</v>
      </c>
      <c r="AM18" s="100">
        <f t="shared" si="21"/>
        <v>0</v>
      </c>
      <c r="AN18" s="100">
        <f t="shared" si="22"/>
        <v>0</v>
      </c>
      <c r="AO18" s="100">
        <f t="shared" si="23"/>
        <v>0</v>
      </c>
      <c r="AP18" s="100">
        <f t="shared" si="24"/>
        <v>0</v>
      </c>
      <c r="AQ18" s="100">
        <f t="shared" si="25"/>
        <v>0</v>
      </c>
      <c r="AR18" s="100">
        <f t="shared" si="26"/>
        <v>0</v>
      </c>
      <c r="AS18" s="100">
        <f t="shared" si="27"/>
        <v>0</v>
      </c>
      <c r="AT18" s="100">
        <f t="shared" si="28"/>
        <v>0</v>
      </c>
      <c r="AU18" s="100">
        <f t="shared" si="29"/>
        <v>0</v>
      </c>
    </row>
    <row r="19" spans="1:51" s="100" customFormat="1" ht="30" customHeight="1">
      <c r="A19" s="95" t="s">
        <v>83</v>
      </c>
      <c r="B19" s="95" t="s">
        <v>84</v>
      </c>
      <c r="C19" s="97" t="s">
        <v>62</v>
      </c>
      <c r="D19" s="99">
        <v>3</v>
      </c>
      <c r="E19" s="99"/>
      <c r="F19" s="99"/>
      <c r="G19" s="99"/>
      <c r="H19" s="99"/>
      <c r="I19" s="99"/>
      <c r="J19" s="99"/>
      <c r="K19" s="99"/>
      <c r="L19" s="99"/>
      <c r="M19" s="111" t="s">
        <v>137</v>
      </c>
      <c r="O19" s="100" t="str">
        <f>""</f>
        <v/>
      </c>
      <c r="P19" s="101" t="s">
        <v>131</v>
      </c>
      <c r="Q19" s="100">
        <v>1</v>
      </c>
      <c r="R19" s="100">
        <f t="shared" si="0"/>
        <v>0</v>
      </c>
      <c r="S19" s="100">
        <f t="shared" si="1"/>
        <v>0</v>
      </c>
      <c r="T19" s="100">
        <f t="shared" si="2"/>
        <v>0</v>
      </c>
      <c r="U19" s="100">
        <f t="shared" si="3"/>
        <v>0</v>
      </c>
      <c r="V19" s="100">
        <f t="shared" si="4"/>
        <v>0</v>
      </c>
      <c r="W19" s="100">
        <f t="shared" si="5"/>
        <v>0</v>
      </c>
      <c r="X19" s="100">
        <f t="shared" si="6"/>
        <v>0</v>
      </c>
      <c r="Y19" s="100">
        <f t="shared" si="7"/>
        <v>0</v>
      </c>
      <c r="Z19" s="100">
        <f t="shared" si="8"/>
        <v>0</v>
      </c>
      <c r="AA19" s="100">
        <f t="shared" si="9"/>
        <v>0</v>
      </c>
      <c r="AB19" s="100">
        <f t="shared" si="10"/>
        <v>0</v>
      </c>
      <c r="AC19" s="100">
        <f t="shared" si="11"/>
        <v>0</v>
      </c>
      <c r="AD19" s="100">
        <f t="shared" si="12"/>
        <v>0</v>
      </c>
      <c r="AE19" s="100">
        <f t="shared" si="13"/>
        <v>0</v>
      </c>
      <c r="AF19" s="100">
        <f t="shared" si="14"/>
        <v>0</v>
      </c>
      <c r="AG19" s="100">
        <f t="shared" si="15"/>
        <v>0</v>
      </c>
      <c r="AH19" s="100">
        <f t="shared" si="16"/>
        <v>0</v>
      </c>
      <c r="AI19" s="100">
        <f t="shared" si="17"/>
        <v>0</v>
      </c>
      <c r="AJ19" s="100">
        <f t="shared" si="18"/>
        <v>0</v>
      </c>
      <c r="AK19" s="100">
        <f t="shared" si="19"/>
        <v>0</v>
      </c>
      <c r="AL19" s="100">
        <f t="shared" si="20"/>
        <v>0</v>
      </c>
      <c r="AM19" s="100">
        <f t="shared" si="21"/>
        <v>0</v>
      </c>
      <c r="AN19" s="100">
        <f t="shared" si="22"/>
        <v>0</v>
      </c>
      <c r="AO19" s="100">
        <f t="shared" si="23"/>
        <v>0</v>
      </c>
      <c r="AP19" s="100">
        <f t="shared" si="24"/>
        <v>0</v>
      </c>
      <c r="AQ19" s="100">
        <f t="shared" si="25"/>
        <v>0</v>
      </c>
      <c r="AR19" s="100">
        <f t="shared" si="26"/>
        <v>0</v>
      </c>
      <c r="AS19" s="100">
        <f t="shared" si="27"/>
        <v>0</v>
      </c>
      <c r="AT19" s="100">
        <f t="shared" si="28"/>
        <v>0</v>
      </c>
      <c r="AU19" s="100">
        <f t="shared" si="29"/>
        <v>0</v>
      </c>
    </row>
    <row r="20" spans="1:51" s="100" customFormat="1" ht="30" customHeight="1">
      <c r="A20" s="95" t="s">
        <v>85</v>
      </c>
      <c r="B20" s="95" t="s">
        <v>86</v>
      </c>
      <c r="C20" s="97" t="s">
        <v>62</v>
      </c>
      <c r="D20" s="99">
        <v>2</v>
      </c>
      <c r="E20" s="99"/>
      <c r="F20" s="99"/>
      <c r="G20" s="99"/>
      <c r="H20" s="99"/>
      <c r="I20" s="99"/>
      <c r="J20" s="99"/>
      <c r="K20" s="99"/>
      <c r="L20" s="99"/>
      <c r="M20" s="111" t="s">
        <v>138</v>
      </c>
      <c r="O20" s="100" t="str">
        <f>""</f>
        <v/>
      </c>
      <c r="P20" s="101" t="s">
        <v>131</v>
      </c>
      <c r="Q20" s="100">
        <v>1</v>
      </c>
      <c r="R20" s="100">
        <f t="shared" si="0"/>
        <v>0</v>
      </c>
      <c r="S20" s="100">
        <f t="shared" si="1"/>
        <v>0</v>
      </c>
      <c r="T20" s="100">
        <f t="shared" si="2"/>
        <v>0</v>
      </c>
      <c r="U20" s="100">
        <f t="shared" si="3"/>
        <v>0</v>
      </c>
      <c r="V20" s="100">
        <f t="shared" si="4"/>
        <v>0</v>
      </c>
      <c r="W20" s="100">
        <f t="shared" si="5"/>
        <v>0</v>
      </c>
      <c r="X20" s="100">
        <f t="shared" si="6"/>
        <v>0</v>
      </c>
      <c r="Y20" s="100">
        <f t="shared" si="7"/>
        <v>0</v>
      </c>
      <c r="Z20" s="100">
        <f t="shared" si="8"/>
        <v>0</v>
      </c>
      <c r="AA20" s="100">
        <f t="shared" si="9"/>
        <v>0</v>
      </c>
      <c r="AB20" s="100">
        <f t="shared" si="10"/>
        <v>0</v>
      </c>
      <c r="AC20" s="100">
        <f t="shared" si="11"/>
        <v>0</v>
      </c>
      <c r="AD20" s="100">
        <f t="shared" si="12"/>
        <v>0</v>
      </c>
      <c r="AE20" s="100">
        <f t="shared" si="13"/>
        <v>0</v>
      </c>
      <c r="AF20" s="100">
        <f t="shared" si="14"/>
        <v>0</v>
      </c>
      <c r="AG20" s="100">
        <f t="shared" si="15"/>
        <v>0</v>
      </c>
      <c r="AH20" s="100">
        <f t="shared" si="16"/>
        <v>0</v>
      </c>
      <c r="AI20" s="100">
        <f t="shared" si="17"/>
        <v>0</v>
      </c>
      <c r="AJ20" s="100">
        <f t="shared" si="18"/>
        <v>0</v>
      </c>
      <c r="AK20" s="100">
        <f t="shared" si="19"/>
        <v>0</v>
      </c>
      <c r="AL20" s="100">
        <f t="shared" si="20"/>
        <v>0</v>
      </c>
      <c r="AM20" s="100">
        <f t="shared" si="21"/>
        <v>0</v>
      </c>
      <c r="AN20" s="100">
        <f t="shared" si="22"/>
        <v>0</v>
      </c>
      <c r="AO20" s="100">
        <f t="shared" si="23"/>
        <v>0</v>
      </c>
      <c r="AP20" s="100">
        <f t="shared" si="24"/>
        <v>0</v>
      </c>
      <c r="AQ20" s="100">
        <f t="shared" si="25"/>
        <v>0</v>
      </c>
      <c r="AR20" s="100">
        <f t="shared" si="26"/>
        <v>0</v>
      </c>
      <c r="AS20" s="100">
        <f t="shared" si="27"/>
        <v>0</v>
      </c>
      <c r="AT20" s="100">
        <f t="shared" si="28"/>
        <v>0</v>
      </c>
      <c r="AU20" s="100">
        <f t="shared" si="29"/>
        <v>0</v>
      </c>
      <c r="AY20" s="101" t="s">
        <v>181</v>
      </c>
    </row>
    <row r="21" spans="1:51" s="100" customFormat="1" ht="30" customHeight="1">
      <c r="A21" s="95" t="s">
        <v>132</v>
      </c>
      <c r="B21" s="96" t="str">
        <f>"노무비의 " &amp; N21*100 &amp; "%"</f>
        <v>노무비의 3%</v>
      </c>
      <c r="C21" s="97" t="s">
        <v>96</v>
      </c>
      <c r="D21" s="99">
        <v>1</v>
      </c>
      <c r="E21" s="99"/>
      <c r="F21" s="99"/>
      <c r="G21" s="99"/>
      <c r="H21" s="99"/>
      <c r="I21" s="99"/>
      <c r="J21" s="99"/>
      <c r="K21" s="99"/>
      <c r="L21" s="99"/>
      <c r="M21" s="106"/>
      <c r="N21" s="100">
        <v>0.03</v>
      </c>
      <c r="O21" s="100" t="str">
        <f>""</f>
        <v/>
      </c>
      <c r="P21" s="101" t="s">
        <v>131</v>
      </c>
      <c r="Q21" s="100">
        <v>1</v>
      </c>
      <c r="R21" s="100">
        <f t="shared" si="0"/>
        <v>0</v>
      </c>
      <c r="S21" s="100">
        <f t="shared" si="1"/>
        <v>0</v>
      </c>
      <c r="T21" s="100">
        <f t="shared" si="2"/>
        <v>0</v>
      </c>
      <c r="U21" s="100">
        <f t="shared" si="3"/>
        <v>0</v>
      </c>
      <c r="V21" s="100">
        <f t="shared" si="4"/>
        <v>0</v>
      </c>
      <c r="W21" s="100">
        <f t="shared" si="5"/>
        <v>0</v>
      </c>
      <c r="X21" s="100">
        <f t="shared" si="6"/>
        <v>0</v>
      </c>
      <c r="Y21" s="100">
        <f t="shared" si="7"/>
        <v>0</v>
      </c>
      <c r="Z21" s="100">
        <f t="shared" si="8"/>
        <v>0</v>
      </c>
      <c r="AA21" s="100">
        <f t="shared" si="9"/>
        <v>0</v>
      </c>
      <c r="AB21" s="100">
        <f t="shared" si="10"/>
        <v>0</v>
      </c>
      <c r="AC21" s="100">
        <f t="shared" si="11"/>
        <v>0</v>
      </c>
      <c r="AD21" s="100">
        <f t="shared" si="12"/>
        <v>0</v>
      </c>
      <c r="AE21" s="100">
        <f t="shared" si="13"/>
        <v>0</v>
      </c>
      <c r="AF21" s="100">
        <f t="shared" si="14"/>
        <v>0</v>
      </c>
      <c r="AG21" s="100">
        <f t="shared" si="15"/>
        <v>0</v>
      </c>
      <c r="AH21" s="100">
        <f t="shared" si="16"/>
        <v>0</v>
      </c>
      <c r="AI21" s="100">
        <f t="shared" si="17"/>
        <v>0</v>
      </c>
      <c r="AJ21" s="100">
        <f t="shared" si="18"/>
        <v>0</v>
      </c>
      <c r="AK21" s="100">
        <f t="shared" si="19"/>
        <v>0</v>
      </c>
      <c r="AL21" s="100">
        <f t="shared" si="20"/>
        <v>0</v>
      </c>
      <c r="AM21" s="100">
        <f t="shared" si="21"/>
        <v>0</v>
      </c>
      <c r="AN21" s="100">
        <f t="shared" si="22"/>
        <v>0</v>
      </c>
      <c r="AO21" s="100">
        <f t="shared" si="23"/>
        <v>0</v>
      </c>
      <c r="AP21" s="100">
        <f t="shared" si="24"/>
        <v>0</v>
      </c>
      <c r="AQ21" s="100">
        <f t="shared" si="25"/>
        <v>0</v>
      </c>
      <c r="AR21" s="100">
        <f t="shared" si="26"/>
        <v>0</v>
      </c>
      <c r="AS21" s="100">
        <f t="shared" si="27"/>
        <v>0</v>
      </c>
      <c r="AT21" s="100">
        <f t="shared" si="28"/>
        <v>0</v>
      </c>
      <c r="AU21" s="100">
        <f t="shared" si="29"/>
        <v>0</v>
      </c>
      <c r="AW21" s="101" t="s">
        <v>133</v>
      </c>
      <c r="AX21" s="101" t="s">
        <v>134</v>
      </c>
    </row>
    <row r="22" spans="1:51" s="100" customFormat="1" ht="30" customHeight="1">
      <c r="A22" s="95" t="s">
        <v>111</v>
      </c>
      <c r="B22" s="95" t="s">
        <v>112</v>
      </c>
      <c r="C22" s="97" t="s">
        <v>110</v>
      </c>
      <c r="D22" s="99">
        <v>17.195</v>
      </c>
      <c r="E22" s="99"/>
      <c r="F22" s="99"/>
      <c r="G22" s="99"/>
      <c r="H22" s="99"/>
      <c r="I22" s="99"/>
      <c r="J22" s="99"/>
      <c r="K22" s="99"/>
      <c r="L22" s="99"/>
      <c r="M22" s="106"/>
      <c r="O22" s="100" t="str">
        <f>"02"</f>
        <v>02</v>
      </c>
      <c r="P22" s="101" t="s">
        <v>131</v>
      </c>
      <c r="Q22" s="100">
        <v>1</v>
      </c>
      <c r="R22" s="100">
        <f t="shared" si="0"/>
        <v>0</v>
      </c>
      <c r="S22" s="100">
        <f t="shared" si="1"/>
        <v>0</v>
      </c>
      <c r="T22" s="100">
        <f t="shared" si="2"/>
        <v>0</v>
      </c>
      <c r="U22" s="100">
        <f t="shared" si="3"/>
        <v>0</v>
      </c>
      <c r="V22" s="100">
        <f t="shared" si="4"/>
        <v>0</v>
      </c>
      <c r="W22" s="100">
        <f t="shared" si="5"/>
        <v>0</v>
      </c>
      <c r="X22" s="100">
        <f t="shared" si="6"/>
        <v>0</v>
      </c>
      <c r="Y22" s="100">
        <f t="shared" si="7"/>
        <v>0</v>
      </c>
      <c r="Z22" s="100">
        <f t="shared" si="8"/>
        <v>0</v>
      </c>
      <c r="AA22" s="100">
        <f t="shared" si="9"/>
        <v>0</v>
      </c>
      <c r="AB22" s="100">
        <f t="shared" si="10"/>
        <v>0</v>
      </c>
      <c r="AC22" s="100">
        <f t="shared" si="11"/>
        <v>0</v>
      </c>
      <c r="AD22" s="100">
        <f t="shared" si="12"/>
        <v>0</v>
      </c>
      <c r="AE22" s="100">
        <f t="shared" si="13"/>
        <v>0</v>
      </c>
      <c r="AF22" s="100">
        <f t="shared" si="14"/>
        <v>0</v>
      </c>
      <c r="AG22" s="100">
        <f t="shared" si="15"/>
        <v>0</v>
      </c>
      <c r="AH22" s="100">
        <f t="shared" si="16"/>
        <v>0</v>
      </c>
      <c r="AI22" s="100">
        <f t="shared" si="17"/>
        <v>0</v>
      </c>
      <c r="AJ22" s="100">
        <f t="shared" si="18"/>
        <v>0</v>
      </c>
      <c r="AK22" s="100">
        <f t="shared" si="19"/>
        <v>0</v>
      </c>
      <c r="AL22" s="100">
        <f t="shared" si="20"/>
        <v>0</v>
      </c>
      <c r="AM22" s="100">
        <f t="shared" si="21"/>
        <v>0</v>
      </c>
      <c r="AN22" s="100">
        <f t="shared" si="22"/>
        <v>0</v>
      </c>
      <c r="AO22" s="100">
        <f t="shared" si="23"/>
        <v>0</v>
      </c>
      <c r="AP22" s="100">
        <f t="shared" si="24"/>
        <v>0</v>
      </c>
      <c r="AQ22" s="100">
        <f t="shared" si="25"/>
        <v>0</v>
      </c>
      <c r="AR22" s="100">
        <f t="shared" si="26"/>
        <v>0</v>
      </c>
      <c r="AS22" s="100">
        <f t="shared" si="27"/>
        <v>0</v>
      </c>
      <c r="AT22" s="100">
        <f t="shared" si="28"/>
        <v>0</v>
      </c>
      <c r="AU22" s="100">
        <f t="shared" si="29"/>
        <v>0</v>
      </c>
    </row>
    <row r="23" spans="1:51" s="100" customFormat="1" ht="30" customHeight="1">
      <c r="A23" s="95" t="s">
        <v>108</v>
      </c>
      <c r="B23" s="95" t="s">
        <v>109</v>
      </c>
      <c r="C23" s="97" t="s">
        <v>110</v>
      </c>
      <c r="D23" s="99">
        <v>0.65300000000000002</v>
      </c>
      <c r="E23" s="99"/>
      <c r="F23" s="99"/>
      <c r="G23" s="99"/>
      <c r="H23" s="99"/>
      <c r="I23" s="99"/>
      <c r="J23" s="99"/>
      <c r="K23" s="99"/>
      <c r="L23" s="99"/>
      <c r="M23" s="106"/>
      <c r="O23" s="100" t="str">
        <f>"02"</f>
        <v>02</v>
      </c>
      <c r="P23" s="101" t="s">
        <v>131</v>
      </c>
      <c r="Q23" s="100">
        <v>1</v>
      </c>
      <c r="R23" s="100">
        <f t="shared" si="0"/>
        <v>0</v>
      </c>
      <c r="S23" s="100">
        <f t="shared" si="1"/>
        <v>0</v>
      </c>
      <c r="T23" s="100">
        <f t="shared" si="2"/>
        <v>0</v>
      </c>
      <c r="U23" s="100">
        <f t="shared" si="3"/>
        <v>0</v>
      </c>
      <c r="V23" s="100">
        <f t="shared" si="4"/>
        <v>0</v>
      </c>
      <c r="W23" s="100">
        <f t="shared" si="5"/>
        <v>0</v>
      </c>
      <c r="X23" s="100">
        <f t="shared" si="6"/>
        <v>0</v>
      </c>
      <c r="Y23" s="100">
        <f t="shared" si="7"/>
        <v>0</v>
      </c>
      <c r="Z23" s="100">
        <f t="shared" si="8"/>
        <v>0</v>
      </c>
      <c r="AA23" s="100">
        <f t="shared" si="9"/>
        <v>0</v>
      </c>
      <c r="AB23" s="100">
        <f t="shared" si="10"/>
        <v>0</v>
      </c>
      <c r="AC23" s="100">
        <f t="shared" si="11"/>
        <v>0</v>
      </c>
      <c r="AD23" s="100">
        <f t="shared" si="12"/>
        <v>0</v>
      </c>
      <c r="AE23" s="100">
        <f t="shared" si="13"/>
        <v>0</v>
      </c>
      <c r="AF23" s="100">
        <f t="shared" si="14"/>
        <v>0</v>
      </c>
      <c r="AG23" s="100">
        <f t="shared" si="15"/>
        <v>0</v>
      </c>
      <c r="AH23" s="100">
        <f t="shared" si="16"/>
        <v>0</v>
      </c>
      <c r="AI23" s="100">
        <f t="shared" si="17"/>
        <v>0</v>
      </c>
      <c r="AJ23" s="100">
        <f t="shared" si="18"/>
        <v>0</v>
      </c>
      <c r="AK23" s="100">
        <f t="shared" si="19"/>
        <v>0</v>
      </c>
      <c r="AL23" s="100">
        <f t="shared" si="20"/>
        <v>0</v>
      </c>
      <c r="AM23" s="100">
        <f t="shared" si="21"/>
        <v>0</v>
      </c>
      <c r="AN23" s="100">
        <f t="shared" si="22"/>
        <v>0</v>
      </c>
      <c r="AO23" s="100">
        <f t="shared" si="23"/>
        <v>0</v>
      </c>
      <c r="AP23" s="100">
        <f t="shared" si="24"/>
        <v>0</v>
      </c>
      <c r="AQ23" s="100">
        <f t="shared" si="25"/>
        <v>0</v>
      </c>
      <c r="AR23" s="100">
        <f t="shared" si="26"/>
        <v>0</v>
      </c>
      <c r="AS23" s="100">
        <f t="shared" si="27"/>
        <v>0</v>
      </c>
      <c r="AT23" s="100">
        <f t="shared" si="28"/>
        <v>0</v>
      </c>
      <c r="AU23" s="100">
        <f t="shared" si="29"/>
        <v>0</v>
      </c>
    </row>
    <row r="24" spans="1:51" s="100" customFormat="1" ht="30" customHeight="1">
      <c r="A24" s="95" t="s">
        <v>117</v>
      </c>
      <c r="B24" s="95" t="s">
        <v>112</v>
      </c>
      <c r="C24" s="97" t="s">
        <v>110</v>
      </c>
      <c r="D24" s="99">
        <v>0.32700000000000001</v>
      </c>
      <c r="E24" s="99"/>
      <c r="F24" s="99"/>
      <c r="G24" s="99"/>
      <c r="H24" s="99"/>
      <c r="I24" s="99"/>
      <c r="J24" s="99"/>
      <c r="K24" s="99"/>
      <c r="L24" s="99"/>
      <c r="M24" s="106"/>
      <c r="O24" s="100" t="str">
        <f>"02"</f>
        <v>02</v>
      </c>
      <c r="P24" s="101" t="s">
        <v>131</v>
      </c>
      <c r="Q24" s="100">
        <v>1</v>
      </c>
      <c r="R24" s="100">
        <f t="shared" si="0"/>
        <v>0</v>
      </c>
      <c r="S24" s="100">
        <f t="shared" si="1"/>
        <v>0</v>
      </c>
      <c r="T24" s="100">
        <f t="shared" si="2"/>
        <v>0</v>
      </c>
      <c r="U24" s="100">
        <f t="shared" si="3"/>
        <v>0</v>
      </c>
      <c r="V24" s="100">
        <f t="shared" si="4"/>
        <v>0</v>
      </c>
      <c r="W24" s="100">
        <f t="shared" si="5"/>
        <v>0</v>
      </c>
      <c r="X24" s="100">
        <f t="shared" si="6"/>
        <v>0</v>
      </c>
      <c r="Y24" s="100">
        <f t="shared" si="7"/>
        <v>0</v>
      </c>
      <c r="Z24" s="100">
        <f t="shared" si="8"/>
        <v>0</v>
      </c>
      <c r="AA24" s="100">
        <f t="shared" si="9"/>
        <v>0</v>
      </c>
      <c r="AB24" s="100">
        <f t="shared" si="10"/>
        <v>0</v>
      </c>
      <c r="AC24" s="100">
        <f t="shared" si="11"/>
        <v>0</v>
      </c>
      <c r="AD24" s="100">
        <f t="shared" si="12"/>
        <v>0</v>
      </c>
      <c r="AE24" s="100">
        <f t="shared" si="13"/>
        <v>0</v>
      </c>
      <c r="AF24" s="100">
        <f t="shared" si="14"/>
        <v>0</v>
      </c>
      <c r="AG24" s="100">
        <f t="shared" si="15"/>
        <v>0</v>
      </c>
      <c r="AH24" s="100">
        <f t="shared" si="16"/>
        <v>0</v>
      </c>
      <c r="AI24" s="100">
        <f t="shared" si="17"/>
        <v>0</v>
      </c>
      <c r="AJ24" s="100">
        <f t="shared" si="18"/>
        <v>0</v>
      </c>
      <c r="AK24" s="100">
        <f t="shared" si="19"/>
        <v>0</v>
      </c>
      <c r="AL24" s="100">
        <f t="shared" si="20"/>
        <v>0</v>
      </c>
      <c r="AM24" s="100">
        <f t="shared" si="21"/>
        <v>0</v>
      </c>
      <c r="AN24" s="100">
        <f t="shared" si="22"/>
        <v>0</v>
      </c>
      <c r="AO24" s="100">
        <f t="shared" si="23"/>
        <v>0</v>
      </c>
      <c r="AP24" s="100">
        <f t="shared" si="24"/>
        <v>0</v>
      </c>
      <c r="AQ24" s="100">
        <f t="shared" si="25"/>
        <v>0</v>
      </c>
      <c r="AR24" s="100">
        <f t="shared" si="26"/>
        <v>0</v>
      </c>
      <c r="AS24" s="100">
        <f t="shared" si="27"/>
        <v>0</v>
      </c>
      <c r="AT24" s="100">
        <f t="shared" si="28"/>
        <v>0</v>
      </c>
      <c r="AU24" s="100">
        <f t="shared" si="29"/>
        <v>0</v>
      </c>
    </row>
    <row r="25" spans="1:51" s="100" customFormat="1" ht="30" customHeight="1">
      <c r="A25" s="95" t="s">
        <v>116</v>
      </c>
      <c r="B25" s="95" t="s">
        <v>112</v>
      </c>
      <c r="C25" s="97" t="s">
        <v>110</v>
      </c>
      <c r="D25" s="99">
        <v>29.332999999999998</v>
      </c>
      <c r="E25" s="99"/>
      <c r="F25" s="99"/>
      <c r="G25" s="99"/>
      <c r="H25" s="99"/>
      <c r="I25" s="99"/>
      <c r="J25" s="99"/>
      <c r="K25" s="99"/>
      <c r="L25" s="99"/>
      <c r="M25" s="106"/>
      <c r="O25" s="100" t="str">
        <f>"02"</f>
        <v>02</v>
      </c>
      <c r="P25" s="101" t="s">
        <v>131</v>
      </c>
      <c r="Q25" s="100">
        <v>1</v>
      </c>
      <c r="R25" s="100">
        <f t="shared" si="0"/>
        <v>0</v>
      </c>
      <c r="S25" s="100">
        <f t="shared" si="1"/>
        <v>0</v>
      </c>
      <c r="T25" s="100">
        <f t="shared" si="2"/>
        <v>0</v>
      </c>
      <c r="U25" s="100">
        <f t="shared" si="3"/>
        <v>0</v>
      </c>
      <c r="V25" s="100">
        <f t="shared" si="4"/>
        <v>0</v>
      </c>
      <c r="W25" s="100">
        <f t="shared" si="5"/>
        <v>0</v>
      </c>
      <c r="X25" s="100">
        <f t="shared" si="6"/>
        <v>0</v>
      </c>
      <c r="Y25" s="100">
        <f t="shared" si="7"/>
        <v>0</v>
      </c>
      <c r="Z25" s="100">
        <f t="shared" si="8"/>
        <v>0</v>
      </c>
      <c r="AA25" s="100">
        <f t="shared" si="9"/>
        <v>0</v>
      </c>
      <c r="AB25" s="100">
        <f t="shared" si="10"/>
        <v>0</v>
      </c>
      <c r="AC25" s="100">
        <f t="shared" si="11"/>
        <v>0</v>
      </c>
      <c r="AD25" s="100">
        <f t="shared" si="12"/>
        <v>0</v>
      </c>
      <c r="AE25" s="100">
        <f t="shared" si="13"/>
        <v>0</v>
      </c>
      <c r="AF25" s="100">
        <f t="shared" si="14"/>
        <v>0</v>
      </c>
      <c r="AG25" s="100">
        <f t="shared" si="15"/>
        <v>0</v>
      </c>
      <c r="AH25" s="100">
        <f t="shared" si="16"/>
        <v>0</v>
      </c>
      <c r="AI25" s="100">
        <f t="shared" si="17"/>
        <v>0</v>
      </c>
      <c r="AJ25" s="100">
        <f t="shared" si="18"/>
        <v>0</v>
      </c>
      <c r="AK25" s="100">
        <f t="shared" si="19"/>
        <v>0</v>
      </c>
      <c r="AL25" s="100">
        <f t="shared" si="20"/>
        <v>0</v>
      </c>
      <c r="AM25" s="100">
        <f t="shared" si="21"/>
        <v>0</v>
      </c>
      <c r="AN25" s="100">
        <f t="shared" si="22"/>
        <v>0</v>
      </c>
      <c r="AO25" s="100">
        <f t="shared" si="23"/>
        <v>0</v>
      </c>
      <c r="AP25" s="100">
        <f t="shared" si="24"/>
        <v>0</v>
      </c>
      <c r="AQ25" s="100">
        <f t="shared" si="25"/>
        <v>0</v>
      </c>
      <c r="AR25" s="100">
        <f t="shared" si="26"/>
        <v>0</v>
      </c>
      <c r="AS25" s="100">
        <f t="shared" si="27"/>
        <v>0</v>
      </c>
      <c r="AT25" s="100">
        <f t="shared" si="28"/>
        <v>0</v>
      </c>
      <c r="AU25" s="100">
        <f t="shared" si="29"/>
        <v>0</v>
      </c>
    </row>
    <row r="26" spans="1:51" s="100" customFormat="1" ht="30" customHeight="1">
      <c r="A26" s="95" t="s">
        <v>114</v>
      </c>
      <c r="B26" s="95" t="s">
        <v>112</v>
      </c>
      <c r="C26" s="97" t="s">
        <v>110</v>
      </c>
      <c r="D26" s="99">
        <v>0.49399999999999999</v>
      </c>
      <c r="E26" s="99"/>
      <c r="F26" s="99"/>
      <c r="G26" s="99"/>
      <c r="H26" s="99"/>
      <c r="I26" s="99"/>
      <c r="J26" s="99"/>
      <c r="K26" s="99"/>
      <c r="L26" s="99"/>
      <c r="M26" s="106"/>
      <c r="O26" s="100" t="str">
        <f>"02"</f>
        <v>02</v>
      </c>
      <c r="P26" s="101" t="s">
        <v>131</v>
      </c>
      <c r="Q26" s="100">
        <v>1</v>
      </c>
      <c r="R26" s="100">
        <f t="shared" si="0"/>
        <v>0</v>
      </c>
      <c r="S26" s="100">
        <f t="shared" si="1"/>
        <v>0</v>
      </c>
      <c r="T26" s="100">
        <f t="shared" si="2"/>
        <v>0</v>
      </c>
      <c r="U26" s="100">
        <f t="shared" si="3"/>
        <v>0</v>
      </c>
      <c r="V26" s="100">
        <f t="shared" si="4"/>
        <v>0</v>
      </c>
      <c r="W26" s="100">
        <f t="shared" si="5"/>
        <v>0</v>
      </c>
      <c r="X26" s="100">
        <f t="shared" si="6"/>
        <v>0</v>
      </c>
      <c r="Y26" s="100">
        <f t="shared" si="7"/>
        <v>0</v>
      </c>
      <c r="Z26" s="100">
        <f t="shared" si="8"/>
        <v>0</v>
      </c>
      <c r="AA26" s="100">
        <f t="shared" si="9"/>
        <v>0</v>
      </c>
      <c r="AB26" s="100">
        <f t="shared" si="10"/>
        <v>0</v>
      </c>
      <c r="AC26" s="100">
        <f t="shared" si="11"/>
        <v>0</v>
      </c>
      <c r="AD26" s="100">
        <f t="shared" si="12"/>
        <v>0</v>
      </c>
      <c r="AE26" s="100">
        <f t="shared" si="13"/>
        <v>0</v>
      </c>
      <c r="AF26" s="100">
        <f t="shared" si="14"/>
        <v>0</v>
      </c>
      <c r="AG26" s="100">
        <f t="shared" si="15"/>
        <v>0</v>
      </c>
      <c r="AH26" s="100">
        <f t="shared" si="16"/>
        <v>0</v>
      </c>
      <c r="AI26" s="100">
        <f t="shared" si="17"/>
        <v>0</v>
      </c>
      <c r="AJ26" s="100">
        <f t="shared" si="18"/>
        <v>0</v>
      </c>
      <c r="AK26" s="100">
        <f t="shared" si="19"/>
        <v>0</v>
      </c>
      <c r="AL26" s="100">
        <f t="shared" si="20"/>
        <v>0</v>
      </c>
      <c r="AM26" s="100">
        <f t="shared" si="21"/>
        <v>0</v>
      </c>
      <c r="AN26" s="100">
        <f t="shared" si="22"/>
        <v>0</v>
      </c>
      <c r="AO26" s="100">
        <f t="shared" si="23"/>
        <v>0</v>
      </c>
      <c r="AP26" s="100">
        <f t="shared" si="24"/>
        <v>0</v>
      </c>
      <c r="AQ26" s="100">
        <f t="shared" si="25"/>
        <v>0</v>
      </c>
      <c r="AR26" s="100">
        <f t="shared" si="26"/>
        <v>0</v>
      </c>
      <c r="AS26" s="100">
        <f t="shared" si="27"/>
        <v>0</v>
      </c>
      <c r="AT26" s="100">
        <f t="shared" si="28"/>
        <v>0</v>
      </c>
      <c r="AU26" s="100">
        <f t="shared" si="29"/>
        <v>0</v>
      </c>
    </row>
    <row r="27" spans="1:51" s="100" customFormat="1" ht="30" customHeight="1">
      <c r="A27" s="96"/>
      <c r="B27" s="96"/>
      <c r="C27" s="102"/>
      <c r="D27" s="99"/>
      <c r="E27" s="99"/>
      <c r="F27" s="99"/>
      <c r="G27" s="99"/>
      <c r="H27" s="99"/>
      <c r="I27" s="99"/>
      <c r="J27" s="99"/>
      <c r="K27" s="99"/>
      <c r="L27" s="99"/>
      <c r="M27" s="106"/>
    </row>
    <row r="28" spans="1:51" s="100" customFormat="1" ht="30" customHeight="1">
      <c r="A28" s="107" t="s">
        <v>135</v>
      </c>
      <c r="B28" s="108"/>
      <c r="C28" s="109"/>
      <c r="D28" s="110"/>
      <c r="E28" s="99"/>
      <c r="F28" s="110">
        <f>ROUNDDOWN(SUMIF(Q6:Q27, "1", F6:F27), 0)</f>
        <v>0</v>
      </c>
      <c r="G28" s="99"/>
      <c r="H28" s="110">
        <f>ROUNDDOWN(SUMIF(Q6:Q27, "1", H6:H27), 0)</f>
        <v>0</v>
      </c>
      <c r="I28" s="99"/>
      <c r="J28" s="110">
        <f>ROUNDDOWN(SUMIF(Q6:Q27, "1", J6:J27), 0)</f>
        <v>0</v>
      </c>
      <c r="K28" s="99"/>
      <c r="L28" s="110">
        <f>F28+H28+J28</f>
        <v>0</v>
      </c>
      <c r="M28" s="112"/>
      <c r="R28" s="100">
        <f t="shared" ref="R28:AY28" si="30">ROUNDDOWN(SUM(R6:R26), 0)</f>
        <v>0</v>
      </c>
      <c r="S28" s="100">
        <f t="shared" si="30"/>
        <v>0</v>
      </c>
      <c r="T28" s="100">
        <f t="shared" si="30"/>
        <v>0</v>
      </c>
      <c r="U28" s="100">
        <f t="shared" si="30"/>
        <v>0</v>
      </c>
      <c r="V28" s="100">
        <f t="shared" si="30"/>
        <v>0</v>
      </c>
      <c r="W28" s="100">
        <f t="shared" si="30"/>
        <v>0</v>
      </c>
      <c r="X28" s="100">
        <f t="shared" si="30"/>
        <v>0</v>
      </c>
      <c r="Y28" s="100">
        <f t="shared" si="30"/>
        <v>0</v>
      </c>
      <c r="Z28" s="100">
        <f t="shared" si="30"/>
        <v>0</v>
      </c>
      <c r="AA28" s="100">
        <f t="shared" si="30"/>
        <v>0</v>
      </c>
      <c r="AB28" s="100">
        <f t="shared" si="30"/>
        <v>0</v>
      </c>
      <c r="AC28" s="100">
        <f t="shared" si="30"/>
        <v>0</v>
      </c>
      <c r="AD28" s="100">
        <f t="shared" si="30"/>
        <v>0</v>
      </c>
      <c r="AE28" s="100">
        <f t="shared" si="30"/>
        <v>0</v>
      </c>
      <c r="AF28" s="100">
        <f t="shared" si="30"/>
        <v>0</v>
      </c>
      <c r="AG28" s="100">
        <f t="shared" si="30"/>
        <v>0</v>
      </c>
      <c r="AH28" s="100">
        <f t="shared" si="30"/>
        <v>0</v>
      </c>
      <c r="AI28" s="100">
        <f t="shared" si="30"/>
        <v>0</v>
      </c>
      <c r="AJ28" s="100">
        <f t="shared" si="30"/>
        <v>0</v>
      </c>
      <c r="AK28" s="100">
        <f t="shared" si="30"/>
        <v>0</v>
      </c>
      <c r="AL28" s="100">
        <f t="shared" si="30"/>
        <v>0</v>
      </c>
      <c r="AM28" s="100">
        <f t="shared" si="30"/>
        <v>0</v>
      </c>
      <c r="AN28" s="100">
        <f t="shared" si="30"/>
        <v>0</v>
      </c>
      <c r="AO28" s="100">
        <f t="shared" si="30"/>
        <v>0</v>
      </c>
      <c r="AP28" s="100">
        <f t="shared" si="30"/>
        <v>0</v>
      </c>
      <c r="AQ28" s="100">
        <f t="shared" si="30"/>
        <v>0</v>
      </c>
      <c r="AR28" s="100">
        <f t="shared" si="30"/>
        <v>0</v>
      </c>
      <c r="AS28" s="100">
        <f t="shared" si="30"/>
        <v>0</v>
      </c>
      <c r="AT28" s="100">
        <f t="shared" si="30"/>
        <v>0</v>
      </c>
      <c r="AU28" s="100">
        <f t="shared" si="30"/>
        <v>0</v>
      </c>
      <c r="AV28" s="100">
        <f t="shared" si="30"/>
        <v>0</v>
      </c>
      <c r="AW28" s="100">
        <f t="shared" si="30"/>
        <v>0</v>
      </c>
      <c r="AX28" s="100">
        <f t="shared" si="30"/>
        <v>0</v>
      </c>
      <c r="AY28" s="100">
        <f t="shared" si="30"/>
        <v>0</v>
      </c>
    </row>
    <row r="29" spans="1:51" s="100" customFormat="1" ht="30" customHeight="1">
      <c r="A29" s="118" t="s">
        <v>141</v>
      </c>
      <c r="B29" s="119"/>
      <c r="C29" s="119"/>
      <c r="D29" s="120"/>
      <c r="E29" s="120"/>
      <c r="F29" s="120"/>
      <c r="G29" s="120"/>
      <c r="H29" s="120"/>
      <c r="I29" s="120"/>
      <c r="J29" s="120"/>
      <c r="K29" s="120"/>
      <c r="L29" s="120"/>
      <c r="M29" s="119"/>
    </row>
    <row r="30" spans="1:51" s="100" customFormat="1" ht="30" customHeight="1">
      <c r="A30" s="95" t="s">
        <v>64</v>
      </c>
      <c r="B30" s="95" t="s">
        <v>67</v>
      </c>
      <c r="C30" s="97" t="s">
        <v>66</v>
      </c>
      <c r="D30" s="99">
        <v>41.8</v>
      </c>
      <c r="E30" s="99"/>
      <c r="F30" s="99"/>
      <c r="G30" s="99"/>
      <c r="H30" s="99"/>
      <c r="I30" s="99"/>
      <c r="J30" s="99"/>
      <c r="K30" s="99"/>
      <c r="L30" s="99"/>
      <c r="M30" s="106"/>
      <c r="O30" s="100" t="str">
        <f>"04"</f>
        <v>04</v>
      </c>
      <c r="P30" s="101" t="s">
        <v>131</v>
      </c>
      <c r="Q30" s="100">
        <v>1</v>
      </c>
      <c r="R30" s="100">
        <f t="shared" ref="R30:R46" si="31">IF(P30="기계경비", J30, 0)</f>
        <v>0</v>
      </c>
      <c r="S30" s="100">
        <f t="shared" ref="S30:S46" si="32">IF(P30="운반비", L30, 0)</f>
        <v>0</v>
      </c>
      <c r="T30" s="100">
        <f t="shared" ref="T30:T46" si="33">IF(P30="작업부산물", F30, 0)</f>
        <v>0</v>
      </c>
      <c r="U30" s="100">
        <f t="shared" ref="U30:U46" si="34">IF(P30="관급", F30, 0)</f>
        <v>0</v>
      </c>
      <c r="V30" s="100">
        <f t="shared" ref="V30:V46" si="35">IF(P30="외주비", J30, 0)</f>
        <v>0</v>
      </c>
      <c r="W30" s="100">
        <f t="shared" ref="W30:W46" si="36">IF(P30="장비비", J30, 0)</f>
        <v>0</v>
      </c>
      <c r="X30" s="100">
        <f t="shared" ref="X30:X46" si="37">IF(P30="폐기물처리비", L30, 0)</f>
        <v>0</v>
      </c>
      <c r="Y30" s="100">
        <f t="shared" ref="Y30:Y46" si="38">IF(P30="가설비", J30, 0)</f>
        <v>0</v>
      </c>
      <c r="Z30" s="100">
        <f t="shared" ref="Z30:Z46" si="39">IF(P30="잡비제외분", F30, 0)</f>
        <v>0</v>
      </c>
      <c r="AA30" s="100">
        <f t="shared" ref="AA30:AA46" si="40">IF(P30="사급자재대", L30, 0)</f>
        <v>0</v>
      </c>
      <c r="AB30" s="100">
        <f t="shared" ref="AB30:AB46" si="41">IF(P30="관급자재대", L30, 0)</f>
        <v>0</v>
      </c>
      <c r="AC30" s="100">
        <f t="shared" ref="AC30:AC46" si="42">IF(P30="사용자항목1", L30, 0)</f>
        <v>0</v>
      </c>
      <c r="AD30" s="100">
        <f t="shared" ref="AD30:AD46" si="43">IF(P30="사용자항목2", L30, 0)</f>
        <v>0</v>
      </c>
      <c r="AE30" s="100">
        <f t="shared" ref="AE30:AE46" si="44">IF(P30="안전관리비", L30, 0)</f>
        <v>0</v>
      </c>
      <c r="AF30" s="100">
        <f t="shared" ref="AF30:AF46" si="45">IF(P30="품질관리비", L30, 0)</f>
        <v>0</v>
      </c>
      <c r="AG30" s="100">
        <f t="shared" ref="AG30:AG46" si="46">IF(P30="작업부산물(철거해체)", L30, 0)</f>
        <v>0</v>
      </c>
      <c r="AH30" s="100">
        <f t="shared" ref="AH30:AH46" si="47">IF(P30="사용자항목6", L30, 0)</f>
        <v>0</v>
      </c>
      <c r="AI30" s="100">
        <f t="shared" ref="AI30:AI46" si="48">IF(P30="사용자항목7", L30, 0)</f>
        <v>0</v>
      </c>
      <c r="AJ30" s="100">
        <f t="shared" ref="AJ30:AJ46" si="49">IF(P30="사용자항목8", L30, 0)</f>
        <v>0</v>
      </c>
      <c r="AK30" s="100">
        <f t="shared" ref="AK30:AK46" si="50">IF(P30="사용자항목9", L30, 0)</f>
        <v>0</v>
      </c>
      <c r="AL30" s="100">
        <f t="shared" ref="AL30:AL46" si="51">IF(P30="사용자항목10", L30, 0)</f>
        <v>0</v>
      </c>
      <c r="AM30" s="100">
        <f t="shared" ref="AM30:AM46" si="52">IF(P30="사용자항목11", L30, 0)</f>
        <v>0</v>
      </c>
      <c r="AN30" s="100">
        <f t="shared" ref="AN30:AN46" si="53">IF(P30="사용자항목12", L30, 0)</f>
        <v>0</v>
      </c>
      <c r="AO30" s="100">
        <f t="shared" ref="AO30:AO46" si="54">IF(P30="사용자항목13", L30, 0)</f>
        <v>0</v>
      </c>
      <c r="AP30" s="100">
        <f t="shared" ref="AP30:AP46" si="55">IF(P30="사용자항목14", L30, 0)</f>
        <v>0</v>
      </c>
      <c r="AQ30" s="100">
        <f t="shared" ref="AQ30:AQ46" si="56">IF(P30="사용자항목15", L30, 0)</f>
        <v>0</v>
      </c>
      <c r="AR30" s="100">
        <f t="shared" ref="AR30:AR46" si="57">IF(P30="사용자항목16", L30, 0)</f>
        <v>0</v>
      </c>
      <c r="AS30" s="100">
        <f t="shared" ref="AS30:AS46" si="58">IF(P30="사용자항목17", L30, 0)</f>
        <v>0</v>
      </c>
      <c r="AT30" s="100">
        <f t="shared" ref="AT30:AT46" si="59">IF(P30="사용자항목18", L30, 0)</f>
        <v>0</v>
      </c>
      <c r="AU30" s="100">
        <f t="shared" ref="AU30:AU46" si="60">IF(P30="사용자항목19", L30, 0)</f>
        <v>0</v>
      </c>
    </row>
    <row r="31" spans="1:51" s="100" customFormat="1" ht="30" customHeight="1">
      <c r="A31" s="95" t="s">
        <v>175</v>
      </c>
      <c r="B31" s="96" t="str">
        <f>"전선관의 " &amp; N31*100 &amp; "%"</f>
        <v>전선관의 15%</v>
      </c>
      <c r="C31" s="97" t="s">
        <v>96</v>
      </c>
      <c r="D31" s="99">
        <v>1</v>
      </c>
      <c r="E31" s="99"/>
      <c r="F31" s="99"/>
      <c r="G31" s="99"/>
      <c r="H31" s="99"/>
      <c r="I31" s="99"/>
      <c r="J31" s="99"/>
      <c r="K31" s="99"/>
      <c r="L31" s="99"/>
      <c r="M31" s="106"/>
      <c r="N31" s="100">
        <v>0.15</v>
      </c>
      <c r="O31" s="100" t="str">
        <f>""</f>
        <v/>
      </c>
      <c r="P31" s="101" t="s">
        <v>131</v>
      </c>
      <c r="Q31" s="100">
        <v>1</v>
      </c>
      <c r="R31" s="100">
        <f t="shared" si="31"/>
        <v>0</v>
      </c>
      <c r="S31" s="100">
        <f t="shared" si="32"/>
        <v>0</v>
      </c>
      <c r="T31" s="100">
        <f t="shared" si="33"/>
        <v>0</v>
      </c>
      <c r="U31" s="100">
        <f t="shared" si="34"/>
        <v>0</v>
      </c>
      <c r="V31" s="100">
        <f t="shared" si="35"/>
        <v>0</v>
      </c>
      <c r="W31" s="100">
        <f t="shared" si="36"/>
        <v>0</v>
      </c>
      <c r="X31" s="100">
        <f t="shared" si="37"/>
        <v>0</v>
      </c>
      <c r="Y31" s="100">
        <f t="shared" si="38"/>
        <v>0</v>
      </c>
      <c r="Z31" s="100">
        <f t="shared" si="39"/>
        <v>0</v>
      </c>
      <c r="AA31" s="100">
        <f t="shared" si="40"/>
        <v>0</v>
      </c>
      <c r="AB31" s="100">
        <f t="shared" si="41"/>
        <v>0</v>
      </c>
      <c r="AC31" s="100">
        <f t="shared" si="42"/>
        <v>0</v>
      </c>
      <c r="AD31" s="100">
        <f t="shared" si="43"/>
        <v>0</v>
      </c>
      <c r="AE31" s="100">
        <f t="shared" si="44"/>
        <v>0</v>
      </c>
      <c r="AF31" s="100">
        <f t="shared" si="45"/>
        <v>0</v>
      </c>
      <c r="AG31" s="100">
        <f t="shared" si="46"/>
        <v>0</v>
      </c>
      <c r="AH31" s="100">
        <f t="shared" si="47"/>
        <v>0</v>
      </c>
      <c r="AI31" s="100">
        <f t="shared" si="48"/>
        <v>0</v>
      </c>
      <c r="AJ31" s="100">
        <f t="shared" si="49"/>
        <v>0</v>
      </c>
      <c r="AK31" s="100">
        <f t="shared" si="50"/>
        <v>0</v>
      </c>
      <c r="AL31" s="100">
        <f t="shared" si="51"/>
        <v>0</v>
      </c>
      <c r="AM31" s="100">
        <f t="shared" si="52"/>
        <v>0</v>
      </c>
      <c r="AN31" s="100">
        <f t="shared" si="53"/>
        <v>0</v>
      </c>
      <c r="AO31" s="100">
        <f t="shared" si="54"/>
        <v>0</v>
      </c>
      <c r="AP31" s="100">
        <f t="shared" si="55"/>
        <v>0</v>
      </c>
      <c r="AQ31" s="100">
        <f t="shared" si="56"/>
        <v>0</v>
      </c>
      <c r="AR31" s="100">
        <f t="shared" si="57"/>
        <v>0</v>
      </c>
      <c r="AS31" s="100">
        <f t="shared" si="58"/>
        <v>0</v>
      </c>
      <c r="AT31" s="100">
        <f t="shared" si="59"/>
        <v>0</v>
      </c>
      <c r="AU31" s="100">
        <f t="shared" si="60"/>
        <v>0</v>
      </c>
      <c r="AW31" s="101" t="s">
        <v>176</v>
      </c>
      <c r="AX31" s="101" t="s">
        <v>177</v>
      </c>
      <c r="AY31" s="101" t="s">
        <v>178</v>
      </c>
    </row>
    <row r="32" spans="1:51" s="100" customFormat="1" ht="30" customHeight="1">
      <c r="A32" s="95" t="s">
        <v>64</v>
      </c>
      <c r="B32" s="95" t="s">
        <v>70</v>
      </c>
      <c r="C32" s="97" t="s">
        <v>69</v>
      </c>
      <c r="D32" s="99">
        <v>8</v>
      </c>
      <c r="E32" s="99"/>
      <c r="F32" s="99"/>
      <c r="G32" s="99"/>
      <c r="H32" s="99"/>
      <c r="I32" s="99"/>
      <c r="J32" s="99"/>
      <c r="K32" s="99"/>
      <c r="L32" s="99"/>
      <c r="M32" s="106"/>
      <c r="O32" s="100" t="str">
        <f>"01"</f>
        <v>01</v>
      </c>
      <c r="P32" s="101" t="s">
        <v>131</v>
      </c>
      <c r="Q32" s="100">
        <v>1</v>
      </c>
      <c r="R32" s="100">
        <f t="shared" si="31"/>
        <v>0</v>
      </c>
      <c r="S32" s="100">
        <f t="shared" si="32"/>
        <v>0</v>
      </c>
      <c r="T32" s="100">
        <f t="shared" si="33"/>
        <v>0</v>
      </c>
      <c r="U32" s="100">
        <f t="shared" si="34"/>
        <v>0</v>
      </c>
      <c r="V32" s="100">
        <f t="shared" si="35"/>
        <v>0</v>
      </c>
      <c r="W32" s="100">
        <f t="shared" si="36"/>
        <v>0</v>
      </c>
      <c r="X32" s="100">
        <f t="shared" si="37"/>
        <v>0</v>
      </c>
      <c r="Y32" s="100">
        <f t="shared" si="38"/>
        <v>0</v>
      </c>
      <c r="Z32" s="100">
        <f t="shared" si="39"/>
        <v>0</v>
      </c>
      <c r="AA32" s="100">
        <f t="shared" si="40"/>
        <v>0</v>
      </c>
      <c r="AB32" s="100">
        <f t="shared" si="41"/>
        <v>0</v>
      </c>
      <c r="AC32" s="100">
        <f t="shared" si="42"/>
        <v>0</v>
      </c>
      <c r="AD32" s="100">
        <f t="shared" si="43"/>
        <v>0</v>
      </c>
      <c r="AE32" s="100">
        <f t="shared" si="44"/>
        <v>0</v>
      </c>
      <c r="AF32" s="100">
        <f t="shared" si="45"/>
        <v>0</v>
      </c>
      <c r="AG32" s="100">
        <f t="shared" si="46"/>
        <v>0</v>
      </c>
      <c r="AH32" s="100">
        <f t="shared" si="47"/>
        <v>0</v>
      </c>
      <c r="AI32" s="100">
        <f t="shared" si="48"/>
        <v>0</v>
      </c>
      <c r="AJ32" s="100">
        <f t="shared" si="49"/>
        <v>0</v>
      </c>
      <c r="AK32" s="100">
        <f t="shared" si="50"/>
        <v>0</v>
      </c>
      <c r="AL32" s="100">
        <f t="shared" si="51"/>
        <v>0</v>
      </c>
      <c r="AM32" s="100">
        <f t="shared" si="52"/>
        <v>0</v>
      </c>
      <c r="AN32" s="100">
        <f t="shared" si="53"/>
        <v>0</v>
      </c>
      <c r="AO32" s="100">
        <f t="shared" si="54"/>
        <v>0</v>
      </c>
      <c r="AP32" s="100">
        <f t="shared" si="55"/>
        <v>0</v>
      </c>
      <c r="AQ32" s="100">
        <f t="shared" si="56"/>
        <v>0</v>
      </c>
      <c r="AR32" s="100">
        <f t="shared" si="57"/>
        <v>0</v>
      </c>
      <c r="AS32" s="100">
        <f t="shared" si="58"/>
        <v>0</v>
      </c>
      <c r="AT32" s="100">
        <f t="shared" si="59"/>
        <v>0</v>
      </c>
      <c r="AU32" s="100">
        <f t="shared" si="60"/>
        <v>0</v>
      </c>
    </row>
    <row r="33" spans="1:50" s="100" customFormat="1" ht="30" customHeight="1">
      <c r="A33" s="95" t="s">
        <v>87</v>
      </c>
      <c r="B33" s="95" t="s">
        <v>88</v>
      </c>
      <c r="C33" s="97" t="s">
        <v>66</v>
      </c>
      <c r="D33" s="99">
        <v>40.9</v>
      </c>
      <c r="E33" s="99"/>
      <c r="F33" s="99"/>
      <c r="G33" s="99"/>
      <c r="H33" s="99"/>
      <c r="I33" s="99"/>
      <c r="J33" s="99"/>
      <c r="K33" s="99"/>
      <c r="L33" s="99"/>
      <c r="M33" s="106"/>
      <c r="O33" s="100" t="str">
        <f>"05"</f>
        <v>05</v>
      </c>
      <c r="P33" s="101" t="s">
        <v>131</v>
      </c>
      <c r="Q33" s="100">
        <v>1</v>
      </c>
      <c r="R33" s="100">
        <f t="shared" si="31"/>
        <v>0</v>
      </c>
      <c r="S33" s="100">
        <f t="shared" si="32"/>
        <v>0</v>
      </c>
      <c r="T33" s="100">
        <f t="shared" si="33"/>
        <v>0</v>
      </c>
      <c r="U33" s="100">
        <f t="shared" si="34"/>
        <v>0</v>
      </c>
      <c r="V33" s="100">
        <f t="shared" si="35"/>
        <v>0</v>
      </c>
      <c r="W33" s="100">
        <f t="shared" si="36"/>
        <v>0</v>
      </c>
      <c r="X33" s="100">
        <f t="shared" si="37"/>
        <v>0</v>
      </c>
      <c r="Y33" s="100">
        <f t="shared" si="38"/>
        <v>0</v>
      </c>
      <c r="Z33" s="100">
        <f t="shared" si="39"/>
        <v>0</v>
      </c>
      <c r="AA33" s="100">
        <f t="shared" si="40"/>
        <v>0</v>
      </c>
      <c r="AB33" s="100">
        <f t="shared" si="41"/>
        <v>0</v>
      </c>
      <c r="AC33" s="100">
        <f t="shared" si="42"/>
        <v>0</v>
      </c>
      <c r="AD33" s="100">
        <f t="shared" si="43"/>
        <v>0</v>
      </c>
      <c r="AE33" s="100">
        <f t="shared" si="44"/>
        <v>0</v>
      </c>
      <c r="AF33" s="100">
        <f t="shared" si="45"/>
        <v>0</v>
      </c>
      <c r="AG33" s="100">
        <f t="shared" si="46"/>
        <v>0</v>
      </c>
      <c r="AH33" s="100">
        <f t="shared" si="47"/>
        <v>0</v>
      </c>
      <c r="AI33" s="100">
        <f t="shared" si="48"/>
        <v>0</v>
      </c>
      <c r="AJ33" s="100">
        <f t="shared" si="49"/>
        <v>0</v>
      </c>
      <c r="AK33" s="100">
        <f t="shared" si="50"/>
        <v>0</v>
      </c>
      <c r="AL33" s="100">
        <f t="shared" si="51"/>
        <v>0</v>
      </c>
      <c r="AM33" s="100">
        <f t="shared" si="52"/>
        <v>0</v>
      </c>
      <c r="AN33" s="100">
        <f t="shared" si="53"/>
        <v>0</v>
      </c>
      <c r="AO33" s="100">
        <f t="shared" si="54"/>
        <v>0</v>
      </c>
      <c r="AP33" s="100">
        <f t="shared" si="55"/>
        <v>0</v>
      </c>
      <c r="AQ33" s="100">
        <f t="shared" si="56"/>
        <v>0</v>
      </c>
      <c r="AR33" s="100">
        <f t="shared" si="57"/>
        <v>0</v>
      </c>
      <c r="AS33" s="100">
        <f t="shared" si="58"/>
        <v>0</v>
      </c>
      <c r="AT33" s="100">
        <f t="shared" si="59"/>
        <v>0</v>
      </c>
      <c r="AU33" s="100">
        <f t="shared" si="60"/>
        <v>0</v>
      </c>
    </row>
    <row r="34" spans="1:50" s="100" customFormat="1" ht="30" customHeight="1">
      <c r="A34" s="95" t="s">
        <v>179</v>
      </c>
      <c r="B34" s="96" t="str">
        <f>"배관배선의 " &amp; N34*100 &amp; "%"</f>
        <v>배관배선의 2%</v>
      </c>
      <c r="C34" s="97" t="s">
        <v>96</v>
      </c>
      <c r="D34" s="99">
        <v>1</v>
      </c>
      <c r="E34" s="99"/>
      <c r="F34" s="99"/>
      <c r="G34" s="99"/>
      <c r="H34" s="99"/>
      <c r="I34" s="99"/>
      <c r="J34" s="99"/>
      <c r="K34" s="99"/>
      <c r="L34" s="99"/>
      <c r="M34" s="106"/>
      <c r="N34" s="100">
        <v>0.02</v>
      </c>
      <c r="O34" s="100" t="str">
        <f>""</f>
        <v/>
      </c>
      <c r="P34" s="101" t="s">
        <v>131</v>
      </c>
      <c r="Q34" s="100">
        <v>1</v>
      </c>
      <c r="R34" s="100">
        <f t="shared" si="31"/>
        <v>0</v>
      </c>
      <c r="S34" s="100">
        <f t="shared" si="32"/>
        <v>0</v>
      </c>
      <c r="T34" s="100">
        <f t="shared" si="33"/>
        <v>0</v>
      </c>
      <c r="U34" s="100">
        <f t="shared" si="34"/>
        <v>0</v>
      </c>
      <c r="V34" s="100">
        <f t="shared" si="35"/>
        <v>0</v>
      </c>
      <c r="W34" s="100">
        <f t="shared" si="36"/>
        <v>0</v>
      </c>
      <c r="X34" s="100">
        <f t="shared" si="37"/>
        <v>0</v>
      </c>
      <c r="Y34" s="100">
        <f t="shared" si="38"/>
        <v>0</v>
      </c>
      <c r="Z34" s="100">
        <f t="shared" si="39"/>
        <v>0</v>
      </c>
      <c r="AA34" s="100">
        <f t="shared" si="40"/>
        <v>0</v>
      </c>
      <c r="AB34" s="100">
        <f t="shared" si="41"/>
        <v>0</v>
      </c>
      <c r="AC34" s="100">
        <f t="shared" si="42"/>
        <v>0</v>
      </c>
      <c r="AD34" s="100">
        <f t="shared" si="43"/>
        <v>0</v>
      </c>
      <c r="AE34" s="100">
        <f t="shared" si="44"/>
        <v>0</v>
      </c>
      <c r="AF34" s="100">
        <f t="shared" si="45"/>
        <v>0</v>
      </c>
      <c r="AG34" s="100">
        <f t="shared" si="46"/>
        <v>0</v>
      </c>
      <c r="AH34" s="100">
        <f t="shared" si="47"/>
        <v>0</v>
      </c>
      <c r="AI34" s="100">
        <f t="shared" si="48"/>
        <v>0</v>
      </c>
      <c r="AJ34" s="100">
        <f t="shared" si="49"/>
        <v>0</v>
      </c>
      <c r="AK34" s="100">
        <f t="shared" si="50"/>
        <v>0</v>
      </c>
      <c r="AL34" s="100">
        <f t="shared" si="51"/>
        <v>0</v>
      </c>
      <c r="AM34" s="100">
        <f t="shared" si="52"/>
        <v>0</v>
      </c>
      <c r="AN34" s="100">
        <f t="shared" si="53"/>
        <v>0</v>
      </c>
      <c r="AO34" s="100">
        <f t="shared" si="54"/>
        <v>0</v>
      </c>
      <c r="AP34" s="100">
        <f t="shared" si="55"/>
        <v>0</v>
      </c>
      <c r="AQ34" s="100">
        <f t="shared" si="56"/>
        <v>0</v>
      </c>
      <c r="AR34" s="100">
        <f t="shared" si="57"/>
        <v>0</v>
      </c>
      <c r="AS34" s="100">
        <f t="shared" si="58"/>
        <v>0</v>
      </c>
      <c r="AT34" s="100">
        <f t="shared" si="59"/>
        <v>0</v>
      </c>
      <c r="AU34" s="100">
        <f t="shared" si="60"/>
        <v>0</v>
      </c>
      <c r="AW34" s="101" t="s">
        <v>176</v>
      </c>
      <c r="AX34" s="101" t="s">
        <v>180</v>
      </c>
    </row>
    <row r="35" spans="1:50" s="100" customFormat="1" ht="30" customHeight="1">
      <c r="A35" s="95" t="s">
        <v>89</v>
      </c>
      <c r="B35" s="95" t="s">
        <v>90</v>
      </c>
      <c r="C35" s="97" t="s">
        <v>69</v>
      </c>
      <c r="D35" s="99">
        <v>4</v>
      </c>
      <c r="E35" s="99"/>
      <c r="F35" s="99"/>
      <c r="G35" s="99"/>
      <c r="H35" s="99"/>
      <c r="I35" s="99"/>
      <c r="J35" s="99"/>
      <c r="K35" s="99"/>
      <c r="L35" s="99"/>
      <c r="M35" s="106"/>
      <c r="O35" s="100" t="str">
        <f>"01"</f>
        <v>01</v>
      </c>
      <c r="P35" s="101" t="s">
        <v>131</v>
      </c>
      <c r="Q35" s="100">
        <v>1</v>
      </c>
      <c r="R35" s="100">
        <f t="shared" si="31"/>
        <v>0</v>
      </c>
      <c r="S35" s="100">
        <f t="shared" si="32"/>
        <v>0</v>
      </c>
      <c r="T35" s="100">
        <f t="shared" si="33"/>
        <v>0</v>
      </c>
      <c r="U35" s="100">
        <f t="shared" si="34"/>
        <v>0</v>
      </c>
      <c r="V35" s="100">
        <f t="shared" si="35"/>
        <v>0</v>
      </c>
      <c r="W35" s="100">
        <f t="shared" si="36"/>
        <v>0</v>
      </c>
      <c r="X35" s="100">
        <f t="shared" si="37"/>
        <v>0</v>
      </c>
      <c r="Y35" s="100">
        <f t="shared" si="38"/>
        <v>0</v>
      </c>
      <c r="Z35" s="100">
        <f t="shared" si="39"/>
        <v>0</v>
      </c>
      <c r="AA35" s="100">
        <f t="shared" si="40"/>
        <v>0</v>
      </c>
      <c r="AB35" s="100">
        <f t="shared" si="41"/>
        <v>0</v>
      </c>
      <c r="AC35" s="100">
        <f t="shared" si="42"/>
        <v>0</v>
      </c>
      <c r="AD35" s="100">
        <f t="shared" si="43"/>
        <v>0</v>
      </c>
      <c r="AE35" s="100">
        <f t="shared" si="44"/>
        <v>0</v>
      </c>
      <c r="AF35" s="100">
        <f t="shared" si="45"/>
        <v>0</v>
      </c>
      <c r="AG35" s="100">
        <f t="shared" si="46"/>
        <v>0</v>
      </c>
      <c r="AH35" s="100">
        <f t="shared" si="47"/>
        <v>0</v>
      </c>
      <c r="AI35" s="100">
        <f t="shared" si="48"/>
        <v>0</v>
      </c>
      <c r="AJ35" s="100">
        <f t="shared" si="49"/>
        <v>0</v>
      </c>
      <c r="AK35" s="100">
        <f t="shared" si="50"/>
        <v>0</v>
      </c>
      <c r="AL35" s="100">
        <f t="shared" si="51"/>
        <v>0</v>
      </c>
      <c r="AM35" s="100">
        <f t="shared" si="52"/>
        <v>0</v>
      </c>
      <c r="AN35" s="100">
        <f t="shared" si="53"/>
        <v>0</v>
      </c>
      <c r="AO35" s="100">
        <f t="shared" si="54"/>
        <v>0</v>
      </c>
      <c r="AP35" s="100">
        <f t="shared" si="55"/>
        <v>0</v>
      </c>
      <c r="AQ35" s="100">
        <f t="shared" si="56"/>
        <v>0</v>
      </c>
      <c r="AR35" s="100">
        <f t="shared" si="57"/>
        <v>0</v>
      </c>
      <c r="AS35" s="100">
        <f t="shared" si="58"/>
        <v>0</v>
      </c>
      <c r="AT35" s="100">
        <f t="shared" si="59"/>
        <v>0</v>
      </c>
      <c r="AU35" s="100">
        <f t="shared" si="60"/>
        <v>0</v>
      </c>
    </row>
    <row r="36" spans="1:50" s="100" customFormat="1" ht="30" customHeight="1">
      <c r="A36" s="95" t="s">
        <v>75</v>
      </c>
      <c r="B36" s="95" t="s">
        <v>76</v>
      </c>
      <c r="C36" s="97" t="s">
        <v>69</v>
      </c>
      <c r="D36" s="99">
        <v>4</v>
      </c>
      <c r="E36" s="99"/>
      <c r="F36" s="99"/>
      <c r="G36" s="99"/>
      <c r="H36" s="99"/>
      <c r="I36" s="99"/>
      <c r="J36" s="99"/>
      <c r="K36" s="99"/>
      <c r="L36" s="99"/>
      <c r="M36" s="106"/>
      <c r="O36" s="100" t="str">
        <f>"01"</f>
        <v>01</v>
      </c>
      <c r="P36" s="101" t="s">
        <v>131</v>
      </c>
      <c r="Q36" s="100">
        <v>1</v>
      </c>
      <c r="R36" s="100">
        <f t="shared" si="31"/>
        <v>0</v>
      </c>
      <c r="S36" s="100">
        <f t="shared" si="32"/>
        <v>0</v>
      </c>
      <c r="T36" s="100">
        <f t="shared" si="33"/>
        <v>0</v>
      </c>
      <c r="U36" s="100">
        <f t="shared" si="34"/>
        <v>0</v>
      </c>
      <c r="V36" s="100">
        <f t="shared" si="35"/>
        <v>0</v>
      </c>
      <c r="W36" s="100">
        <f t="shared" si="36"/>
        <v>0</v>
      </c>
      <c r="X36" s="100">
        <f t="shared" si="37"/>
        <v>0</v>
      </c>
      <c r="Y36" s="100">
        <f t="shared" si="38"/>
        <v>0</v>
      </c>
      <c r="Z36" s="100">
        <f t="shared" si="39"/>
        <v>0</v>
      </c>
      <c r="AA36" s="100">
        <f t="shared" si="40"/>
        <v>0</v>
      </c>
      <c r="AB36" s="100">
        <f t="shared" si="41"/>
        <v>0</v>
      </c>
      <c r="AC36" s="100">
        <f t="shared" si="42"/>
        <v>0</v>
      </c>
      <c r="AD36" s="100">
        <f t="shared" si="43"/>
        <v>0</v>
      </c>
      <c r="AE36" s="100">
        <f t="shared" si="44"/>
        <v>0</v>
      </c>
      <c r="AF36" s="100">
        <f t="shared" si="45"/>
        <v>0</v>
      </c>
      <c r="AG36" s="100">
        <f t="shared" si="46"/>
        <v>0</v>
      </c>
      <c r="AH36" s="100">
        <f t="shared" si="47"/>
        <v>0</v>
      </c>
      <c r="AI36" s="100">
        <f t="shared" si="48"/>
        <v>0</v>
      </c>
      <c r="AJ36" s="100">
        <f t="shared" si="49"/>
        <v>0</v>
      </c>
      <c r="AK36" s="100">
        <f t="shared" si="50"/>
        <v>0</v>
      </c>
      <c r="AL36" s="100">
        <f t="shared" si="51"/>
        <v>0</v>
      </c>
      <c r="AM36" s="100">
        <f t="shared" si="52"/>
        <v>0</v>
      </c>
      <c r="AN36" s="100">
        <f t="shared" si="53"/>
        <v>0</v>
      </c>
      <c r="AO36" s="100">
        <f t="shared" si="54"/>
        <v>0</v>
      </c>
      <c r="AP36" s="100">
        <f t="shared" si="55"/>
        <v>0</v>
      </c>
      <c r="AQ36" s="100">
        <f t="shared" si="56"/>
        <v>0</v>
      </c>
      <c r="AR36" s="100">
        <f t="shared" si="57"/>
        <v>0</v>
      </c>
      <c r="AS36" s="100">
        <f t="shared" si="58"/>
        <v>0</v>
      </c>
      <c r="AT36" s="100">
        <f t="shared" si="59"/>
        <v>0</v>
      </c>
      <c r="AU36" s="100">
        <f t="shared" si="60"/>
        <v>0</v>
      </c>
    </row>
    <row r="37" spans="1:50" s="100" customFormat="1" ht="30" customHeight="1">
      <c r="A37" s="95" t="s">
        <v>75</v>
      </c>
      <c r="B37" s="95" t="s">
        <v>77</v>
      </c>
      <c r="C37" s="97" t="s">
        <v>69</v>
      </c>
      <c r="D37" s="99">
        <v>4</v>
      </c>
      <c r="E37" s="99"/>
      <c r="F37" s="99"/>
      <c r="G37" s="99"/>
      <c r="H37" s="99"/>
      <c r="I37" s="99"/>
      <c r="J37" s="99"/>
      <c r="K37" s="99"/>
      <c r="L37" s="99"/>
      <c r="M37" s="106"/>
      <c r="O37" s="100" t="str">
        <f>"01"</f>
        <v>01</v>
      </c>
      <c r="P37" s="101" t="s">
        <v>131</v>
      </c>
      <c r="Q37" s="100">
        <v>1</v>
      </c>
      <c r="R37" s="100">
        <f t="shared" si="31"/>
        <v>0</v>
      </c>
      <c r="S37" s="100">
        <f t="shared" si="32"/>
        <v>0</v>
      </c>
      <c r="T37" s="100">
        <f t="shared" si="33"/>
        <v>0</v>
      </c>
      <c r="U37" s="100">
        <f t="shared" si="34"/>
        <v>0</v>
      </c>
      <c r="V37" s="100">
        <f t="shared" si="35"/>
        <v>0</v>
      </c>
      <c r="W37" s="100">
        <f t="shared" si="36"/>
        <v>0</v>
      </c>
      <c r="X37" s="100">
        <f t="shared" si="37"/>
        <v>0</v>
      </c>
      <c r="Y37" s="100">
        <f t="shared" si="38"/>
        <v>0</v>
      </c>
      <c r="Z37" s="100">
        <f t="shared" si="39"/>
        <v>0</v>
      </c>
      <c r="AA37" s="100">
        <f t="shared" si="40"/>
        <v>0</v>
      </c>
      <c r="AB37" s="100">
        <f t="shared" si="41"/>
        <v>0</v>
      </c>
      <c r="AC37" s="100">
        <f t="shared" si="42"/>
        <v>0</v>
      </c>
      <c r="AD37" s="100">
        <f t="shared" si="43"/>
        <v>0</v>
      </c>
      <c r="AE37" s="100">
        <f t="shared" si="44"/>
        <v>0</v>
      </c>
      <c r="AF37" s="100">
        <f t="shared" si="45"/>
        <v>0</v>
      </c>
      <c r="AG37" s="100">
        <f t="shared" si="46"/>
        <v>0</v>
      </c>
      <c r="AH37" s="100">
        <f t="shared" si="47"/>
        <v>0</v>
      </c>
      <c r="AI37" s="100">
        <f t="shared" si="48"/>
        <v>0</v>
      </c>
      <c r="AJ37" s="100">
        <f t="shared" si="49"/>
        <v>0</v>
      </c>
      <c r="AK37" s="100">
        <f t="shared" si="50"/>
        <v>0</v>
      </c>
      <c r="AL37" s="100">
        <f t="shared" si="51"/>
        <v>0</v>
      </c>
      <c r="AM37" s="100">
        <f t="shared" si="52"/>
        <v>0</v>
      </c>
      <c r="AN37" s="100">
        <f t="shared" si="53"/>
        <v>0</v>
      </c>
      <c r="AO37" s="100">
        <f t="shared" si="54"/>
        <v>0</v>
      </c>
      <c r="AP37" s="100">
        <f t="shared" si="55"/>
        <v>0</v>
      </c>
      <c r="AQ37" s="100">
        <f t="shared" si="56"/>
        <v>0</v>
      </c>
      <c r="AR37" s="100">
        <f t="shared" si="57"/>
        <v>0</v>
      </c>
      <c r="AS37" s="100">
        <f t="shared" si="58"/>
        <v>0</v>
      </c>
      <c r="AT37" s="100">
        <f t="shared" si="59"/>
        <v>0</v>
      </c>
      <c r="AU37" s="100">
        <f t="shared" si="60"/>
        <v>0</v>
      </c>
    </row>
    <row r="38" spans="1:50" s="100" customFormat="1" ht="30" customHeight="1">
      <c r="A38" s="95" t="s">
        <v>91</v>
      </c>
      <c r="B38" s="95" t="s">
        <v>92</v>
      </c>
      <c r="C38" s="97" t="s">
        <v>93</v>
      </c>
      <c r="D38" s="99">
        <v>4</v>
      </c>
      <c r="E38" s="99"/>
      <c r="F38" s="99"/>
      <c r="G38" s="99"/>
      <c r="H38" s="99"/>
      <c r="I38" s="99"/>
      <c r="J38" s="99"/>
      <c r="K38" s="99"/>
      <c r="L38" s="99"/>
      <c r="M38" s="106"/>
      <c r="O38" s="100" t="str">
        <f>"01"</f>
        <v>01</v>
      </c>
      <c r="P38" s="101" t="s">
        <v>131</v>
      </c>
      <c r="Q38" s="100">
        <v>1</v>
      </c>
      <c r="R38" s="100">
        <f t="shared" si="31"/>
        <v>0</v>
      </c>
      <c r="S38" s="100">
        <f t="shared" si="32"/>
        <v>0</v>
      </c>
      <c r="T38" s="100">
        <f t="shared" si="33"/>
        <v>0</v>
      </c>
      <c r="U38" s="100">
        <f t="shared" si="34"/>
        <v>0</v>
      </c>
      <c r="V38" s="100">
        <f t="shared" si="35"/>
        <v>0</v>
      </c>
      <c r="W38" s="100">
        <f t="shared" si="36"/>
        <v>0</v>
      </c>
      <c r="X38" s="100">
        <f t="shared" si="37"/>
        <v>0</v>
      </c>
      <c r="Y38" s="100">
        <f t="shared" si="38"/>
        <v>0</v>
      </c>
      <c r="Z38" s="100">
        <f t="shared" si="39"/>
        <v>0</v>
      </c>
      <c r="AA38" s="100">
        <f t="shared" si="40"/>
        <v>0</v>
      </c>
      <c r="AB38" s="100">
        <f t="shared" si="41"/>
        <v>0</v>
      </c>
      <c r="AC38" s="100">
        <f t="shared" si="42"/>
        <v>0</v>
      </c>
      <c r="AD38" s="100">
        <f t="shared" si="43"/>
        <v>0</v>
      </c>
      <c r="AE38" s="100">
        <f t="shared" si="44"/>
        <v>0</v>
      </c>
      <c r="AF38" s="100">
        <f t="shared" si="45"/>
        <v>0</v>
      </c>
      <c r="AG38" s="100">
        <f t="shared" si="46"/>
        <v>0</v>
      </c>
      <c r="AH38" s="100">
        <f t="shared" si="47"/>
        <v>0</v>
      </c>
      <c r="AI38" s="100">
        <f t="shared" si="48"/>
        <v>0</v>
      </c>
      <c r="AJ38" s="100">
        <f t="shared" si="49"/>
        <v>0</v>
      </c>
      <c r="AK38" s="100">
        <f t="shared" si="50"/>
        <v>0</v>
      </c>
      <c r="AL38" s="100">
        <f t="shared" si="51"/>
        <v>0</v>
      </c>
      <c r="AM38" s="100">
        <f t="shared" si="52"/>
        <v>0</v>
      </c>
      <c r="AN38" s="100">
        <f t="shared" si="53"/>
        <v>0</v>
      </c>
      <c r="AO38" s="100">
        <f t="shared" si="54"/>
        <v>0</v>
      </c>
      <c r="AP38" s="100">
        <f t="shared" si="55"/>
        <v>0</v>
      </c>
      <c r="AQ38" s="100">
        <f t="shared" si="56"/>
        <v>0</v>
      </c>
      <c r="AR38" s="100">
        <f t="shared" si="57"/>
        <v>0</v>
      </c>
      <c r="AS38" s="100">
        <f t="shared" si="58"/>
        <v>0</v>
      </c>
      <c r="AT38" s="100">
        <f t="shared" si="59"/>
        <v>0</v>
      </c>
      <c r="AU38" s="100">
        <f t="shared" si="60"/>
        <v>0</v>
      </c>
    </row>
    <row r="39" spans="1:50" s="100" customFormat="1" ht="30" customHeight="1">
      <c r="A39" s="95" t="s">
        <v>94</v>
      </c>
      <c r="B39" s="95" t="s">
        <v>106</v>
      </c>
      <c r="C39" s="97" t="s">
        <v>93</v>
      </c>
      <c r="D39" s="99">
        <v>1</v>
      </c>
      <c r="E39" s="99"/>
      <c r="F39" s="99"/>
      <c r="G39" s="99"/>
      <c r="H39" s="99"/>
      <c r="I39" s="99"/>
      <c r="J39" s="99"/>
      <c r="K39" s="99"/>
      <c r="L39" s="99"/>
      <c r="M39" s="106"/>
      <c r="O39" s="100" t="str">
        <f>"01"</f>
        <v>01</v>
      </c>
      <c r="P39" s="101" t="s">
        <v>131</v>
      </c>
      <c r="Q39" s="100">
        <v>1</v>
      </c>
      <c r="R39" s="100">
        <f t="shared" si="31"/>
        <v>0</v>
      </c>
      <c r="S39" s="100">
        <f t="shared" si="32"/>
        <v>0</v>
      </c>
      <c r="T39" s="100">
        <f t="shared" si="33"/>
        <v>0</v>
      </c>
      <c r="U39" s="100">
        <f t="shared" si="34"/>
        <v>0</v>
      </c>
      <c r="V39" s="100">
        <f t="shared" si="35"/>
        <v>0</v>
      </c>
      <c r="W39" s="100">
        <f t="shared" si="36"/>
        <v>0</v>
      </c>
      <c r="X39" s="100">
        <f t="shared" si="37"/>
        <v>0</v>
      </c>
      <c r="Y39" s="100">
        <f t="shared" si="38"/>
        <v>0</v>
      </c>
      <c r="Z39" s="100">
        <f t="shared" si="39"/>
        <v>0</v>
      </c>
      <c r="AA39" s="100">
        <f t="shared" si="40"/>
        <v>0</v>
      </c>
      <c r="AB39" s="100">
        <f t="shared" si="41"/>
        <v>0</v>
      </c>
      <c r="AC39" s="100">
        <f t="shared" si="42"/>
        <v>0</v>
      </c>
      <c r="AD39" s="100">
        <f t="shared" si="43"/>
        <v>0</v>
      </c>
      <c r="AE39" s="100">
        <f t="shared" si="44"/>
        <v>0</v>
      </c>
      <c r="AF39" s="100">
        <f t="shared" si="45"/>
        <v>0</v>
      </c>
      <c r="AG39" s="100">
        <f t="shared" si="46"/>
        <v>0</v>
      </c>
      <c r="AH39" s="100">
        <f t="shared" si="47"/>
        <v>0</v>
      </c>
      <c r="AI39" s="100">
        <f t="shared" si="48"/>
        <v>0</v>
      </c>
      <c r="AJ39" s="100">
        <f t="shared" si="49"/>
        <v>0</v>
      </c>
      <c r="AK39" s="100">
        <f t="shared" si="50"/>
        <v>0</v>
      </c>
      <c r="AL39" s="100">
        <f t="shared" si="51"/>
        <v>0</v>
      </c>
      <c r="AM39" s="100">
        <f t="shared" si="52"/>
        <v>0</v>
      </c>
      <c r="AN39" s="100">
        <f t="shared" si="53"/>
        <v>0</v>
      </c>
      <c r="AO39" s="100">
        <f t="shared" si="54"/>
        <v>0</v>
      </c>
      <c r="AP39" s="100">
        <f t="shared" si="55"/>
        <v>0</v>
      </c>
      <c r="AQ39" s="100">
        <f t="shared" si="56"/>
        <v>0</v>
      </c>
      <c r="AR39" s="100">
        <f t="shared" si="57"/>
        <v>0</v>
      </c>
      <c r="AS39" s="100">
        <f t="shared" si="58"/>
        <v>0</v>
      </c>
      <c r="AT39" s="100">
        <f t="shared" si="59"/>
        <v>0</v>
      </c>
      <c r="AU39" s="100">
        <f t="shared" si="60"/>
        <v>0</v>
      </c>
    </row>
    <row r="40" spans="1:50" s="100" customFormat="1" ht="30" customHeight="1">
      <c r="A40" s="95" t="s">
        <v>83</v>
      </c>
      <c r="B40" s="95" t="s">
        <v>84</v>
      </c>
      <c r="C40" s="97" t="s">
        <v>62</v>
      </c>
      <c r="D40" s="99">
        <v>1</v>
      </c>
      <c r="E40" s="99"/>
      <c r="F40" s="99"/>
      <c r="G40" s="99"/>
      <c r="H40" s="99"/>
      <c r="I40" s="99"/>
      <c r="J40" s="99"/>
      <c r="K40" s="99"/>
      <c r="L40" s="99"/>
      <c r="M40" s="111" t="s">
        <v>137</v>
      </c>
      <c r="O40" s="100" t="str">
        <f>""</f>
        <v/>
      </c>
      <c r="P40" s="101" t="s">
        <v>131</v>
      </c>
      <c r="Q40" s="100">
        <v>1</v>
      </c>
      <c r="R40" s="100">
        <f t="shared" si="31"/>
        <v>0</v>
      </c>
      <c r="S40" s="100">
        <f t="shared" si="32"/>
        <v>0</v>
      </c>
      <c r="T40" s="100">
        <f t="shared" si="33"/>
        <v>0</v>
      </c>
      <c r="U40" s="100">
        <f t="shared" si="34"/>
        <v>0</v>
      </c>
      <c r="V40" s="100">
        <f t="shared" si="35"/>
        <v>0</v>
      </c>
      <c r="W40" s="100">
        <f t="shared" si="36"/>
        <v>0</v>
      </c>
      <c r="X40" s="100">
        <f t="shared" si="37"/>
        <v>0</v>
      </c>
      <c r="Y40" s="100">
        <f t="shared" si="38"/>
        <v>0</v>
      </c>
      <c r="Z40" s="100">
        <f t="shared" si="39"/>
        <v>0</v>
      </c>
      <c r="AA40" s="100">
        <f t="shared" si="40"/>
        <v>0</v>
      </c>
      <c r="AB40" s="100">
        <f t="shared" si="41"/>
        <v>0</v>
      </c>
      <c r="AC40" s="100">
        <f t="shared" si="42"/>
        <v>0</v>
      </c>
      <c r="AD40" s="100">
        <f t="shared" si="43"/>
        <v>0</v>
      </c>
      <c r="AE40" s="100">
        <f t="shared" si="44"/>
        <v>0</v>
      </c>
      <c r="AF40" s="100">
        <f t="shared" si="45"/>
        <v>0</v>
      </c>
      <c r="AG40" s="100">
        <f t="shared" si="46"/>
        <v>0</v>
      </c>
      <c r="AH40" s="100">
        <f t="shared" si="47"/>
        <v>0</v>
      </c>
      <c r="AI40" s="100">
        <f t="shared" si="48"/>
        <v>0</v>
      </c>
      <c r="AJ40" s="100">
        <f t="shared" si="49"/>
        <v>0</v>
      </c>
      <c r="AK40" s="100">
        <f t="shared" si="50"/>
        <v>0</v>
      </c>
      <c r="AL40" s="100">
        <f t="shared" si="51"/>
        <v>0</v>
      </c>
      <c r="AM40" s="100">
        <f t="shared" si="52"/>
        <v>0</v>
      </c>
      <c r="AN40" s="100">
        <f t="shared" si="53"/>
        <v>0</v>
      </c>
      <c r="AO40" s="100">
        <f t="shared" si="54"/>
        <v>0</v>
      </c>
      <c r="AP40" s="100">
        <f t="shared" si="55"/>
        <v>0</v>
      </c>
      <c r="AQ40" s="100">
        <f t="shared" si="56"/>
        <v>0</v>
      </c>
      <c r="AR40" s="100">
        <f t="shared" si="57"/>
        <v>0</v>
      </c>
      <c r="AS40" s="100">
        <f t="shared" si="58"/>
        <v>0</v>
      </c>
      <c r="AT40" s="100">
        <f t="shared" si="59"/>
        <v>0</v>
      </c>
      <c r="AU40" s="100">
        <f t="shared" si="60"/>
        <v>0</v>
      </c>
    </row>
    <row r="41" spans="1:50" s="100" customFormat="1" ht="30" customHeight="1">
      <c r="A41" s="95" t="s">
        <v>132</v>
      </c>
      <c r="B41" s="96" t="str">
        <f>"노무비의 " &amp; N41*100 &amp; "%"</f>
        <v>노무비의 3%</v>
      </c>
      <c r="C41" s="97" t="s">
        <v>96</v>
      </c>
      <c r="D41" s="99">
        <v>1</v>
      </c>
      <c r="E41" s="99"/>
      <c r="F41" s="99"/>
      <c r="G41" s="99"/>
      <c r="H41" s="99"/>
      <c r="I41" s="99"/>
      <c r="J41" s="99"/>
      <c r="K41" s="99"/>
      <c r="L41" s="99"/>
      <c r="M41" s="106"/>
      <c r="N41" s="100">
        <v>0.03</v>
      </c>
      <c r="O41" s="100" t="str">
        <f>""</f>
        <v/>
      </c>
      <c r="P41" s="101" t="s">
        <v>131</v>
      </c>
      <c r="Q41" s="100">
        <v>1</v>
      </c>
      <c r="R41" s="100">
        <f t="shared" si="31"/>
        <v>0</v>
      </c>
      <c r="S41" s="100">
        <f t="shared" si="32"/>
        <v>0</v>
      </c>
      <c r="T41" s="100">
        <f t="shared" si="33"/>
        <v>0</v>
      </c>
      <c r="U41" s="100">
        <f t="shared" si="34"/>
        <v>0</v>
      </c>
      <c r="V41" s="100">
        <f t="shared" si="35"/>
        <v>0</v>
      </c>
      <c r="W41" s="100">
        <f t="shared" si="36"/>
        <v>0</v>
      </c>
      <c r="X41" s="100">
        <f t="shared" si="37"/>
        <v>0</v>
      </c>
      <c r="Y41" s="100">
        <f t="shared" si="38"/>
        <v>0</v>
      </c>
      <c r="Z41" s="100">
        <f t="shared" si="39"/>
        <v>0</v>
      </c>
      <c r="AA41" s="100">
        <f t="shared" si="40"/>
        <v>0</v>
      </c>
      <c r="AB41" s="100">
        <f t="shared" si="41"/>
        <v>0</v>
      </c>
      <c r="AC41" s="100">
        <f t="shared" si="42"/>
        <v>0</v>
      </c>
      <c r="AD41" s="100">
        <f t="shared" si="43"/>
        <v>0</v>
      </c>
      <c r="AE41" s="100">
        <f t="shared" si="44"/>
        <v>0</v>
      </c>
      <c r="AF41" s="100">
        <f t="shared" si="45"/>
        <v>0</v>
      </c>
      <c r="AG41" s="100">
        <f t="shared" si="46"/>
        <v>0</v>
      </c>
      <c r="AH41" s="100">
        <f t="shared" si="47"/>
        <v>0</v>
      </c>
      <c r="AI41" s="100">
        <f t="shared" si="48"/>
        <v>0</v>
      </c>
      <c r="AJ41" s="100">
        <f t="shared" si="49"/>
        <v>0</v>
      </c>
      <c r="AK41" s="100">
        <f t="shared" si="50"/>
        <v>0</v>
      </c>
      <c r="AL41" s="100">
        <f t="shared" si="51"/>
        <v>0</v>
      </c>
      <c r="AM41" s="100">
        <f t="shared" si="52"/>
        <v>0</v>
      </c>
      <c r="AN41" s="100">
        <f t="shared" si="53"/>
        <v>0</v>
      </c>
      <c r="AO41" s="100">
        <f t="shared" si="54"/>
        <v>0</v>
      </c>
      <c r="AP41" s="100">
        <f t="shared" si="55"/>
        <v>0</v>
      </c>
      <c r="AQ41" s="100">
        <f t="shared" si="56"/>
        <v>0</v>
      </c>
      <c r="AR41" s="100">
        <f t="shared" si="57"/>
        <v>0</v>
      </c>
      <c r="AS41" s="100">
        <f t="shared" si="58"/>
        <v>0</v>
      </c>
      <c r="AT41" s="100">
        <f t="shared" si="59"/>
        <v>0</v>
      </c>
      <c r="AU41" s="100">
        <f t="shared" si="60"/>
        <v>0</v>
      </c>
      <c r="AW41" s="101" t="s">
        <v>133</v>
      </c>
      <c r="AX41" s="101" t="s">
        <v>134</v>
      </c>
    </row>
    <row r="42" spans="1:50" s="100" customFormat="1" ht="30" customHeight="1">
      <c r="A42" s="95" t="s">
        <v>111</v>
      </c>
      <c r="B42" s="95" t="s">
        <v>112</v>
      </c>
      <c r="C42" s="97" t="s">
        <v>110</v>
      </c>
      <c r="D42" s="99">
        <v>3.2719999999999998</v>
      </c>
      <c r="E42" s="99"/>
      <c r="F42" s="99"/>
      <c r="G42" s="99"/>
      <c r="H42" s="99"/>
      <c r="I42" s="99"/>
      <c r="J42" s="99"/>
      <c r="K42" s="99"/>
      <c r="L42" s="99"/>
      <c r="M42" s="106"/>
      <c r="O42" s="100" t="str">
        <f>"02"</f>
        <v>02</v>
      </c>
      <c r="P42" s="101" t="s">
        <v>131</v>
      </c>
      <c r="Q42" s="100">
        <v>1</v>
      </c>
      <c r="R42" s="100">
        <f t="shared" si="31"/>
        <v>0</v>
      </c>
      <c r="S42" s="100">
        <f t="shared" si="32"/>
        <v>0</v>
      </c>
      <c r="T42" s="100">
        <f t="shared" si="33"/>
        <v>0</v>
      </c>
      <c r="U42" s="100">
        <f t="shared" si="34"/>
        <v>0</v>
      </c>
      <c r="V42" s="100">
        <f t="shared" si="35"/>
        <v>0</v>
      </c>
      <c r="W42" s="100">
        <f t="shared" si="36"/>
        <v>0</v>
      </c>
      <c r="X42" s="100">
        <f t="shared" si="37"/>
        <v>0</v>
      </c>
      <c r="Y42" s="100">
        <f t="shared" si="38"/>
        <v>0</v>
      </c>
      <c r="Z42" s="100">
        <f t="shared" si="39"/>
        <v>0</v>
      </c>
      <c r="AA42" s="100">
        <f t="shared" si="40"/>
        <v>0</v>
      </c>
      <c r="AB42" s="100">
        <f t="shared" si="41"/>
        <v>0</v>
      </c>
      <c r="AC42" s="100">
        <f t="shared" si="42"/>
        <v>0</v>
      </c>
      <c r="AD42" s="100">
        <f t="shared" si="43"/>
        <v>0</v>
      </c>
      <c r="AE42" s="100">
        <f t="shared" si="44"/>
        <v>0</v>
      </c>
      <c r="AF42" s="100">
        <f t="shared" si="45"/>
        <v>0</v>
      </c>
      <c r="AG42" s="100">
        <f t="shared" si="46"/>
        <v>0</v>
      </c>
      <c r="AH42" s="100">
        <f t="shared" si="47"/>
        <v>0</v>
      </c>
      <c r="AI42" s="100">
        <f t="shared" si="48"/>
        <v>0</v>
      </c>
      <c r="AJ42" s="100">
        <f t="shared" si="49"/>
        <v>0</v>
      </c>
      <c r="AK42" s="100">
        <f t="shared" si="50"/>
        <v>0</v>
      </c>
      <c r="AL42" s="100">
        <f t="shared" si="51"/>
        <v>0</v>
      </c>
      <c r="AM42" s="100">
        <f t="shared" si="52"/>
        <v>0</v>
      </c>
      <c r="AN42" s="100">
        <f t="shared" si="53"/>
        <v>0</v>
      </c>
      <c r="AO42" s="100">
        <f t="shared" si="54"/>
        <v>0</v>
      </c>
      <c r="AP42" s="100">
        <f t="shared" si="55"/>
        <v>0</v>
      </c>
      <c r="AQ42" s="100">
        <f t="shared" si="56"/>
        <v>0</v>
      </c>
      <c r="AR42" s="100">
        <f t="shared" si="57"/>
        <v>0</v>
      </c>
      <c r="AS42" s="100">
        <f t="shared" si="58"/>
        <v>0</v>
      </c>
      <c r="AT42" s="100">
        <f t="shared" si="59"/>
        <v>0</v>
      </c>
      <c r="AU42" s="100">
        <f t="shared" si="60"/>
        <v>0</v>
      </c>
    </row>
    <row r="43" spans="1:50" s="100" customFormat="1" ht="30" customHeight="1">
      <c r="A43" s="95" t="s">
        <v>116</v>
      </c>
      <c r="B43" s="95" t="s">
        <v>112</v>
      </c>
      <c r="C43" s="97" t="s">
        <v>110</v>
      </c>
      <c r="D43" s="99">
        <v>0.64600000000000002</v>
      </c>
      <c r="E43" s="99"/>
      <c r="F43" s="99"/>
      <c r="G43" s="99"/>
      <c r="H43" s="99"/>
      <c r="I43" s="99"/>
      <c r="J43" s="99"/>
      <c r="K43" s="99"/>
      <c r="L43" s="99"/>
      <c r="M43" s="106"/>
      <c r="O43" s="100" t="str">
        <f>"02"</f>
        <v>02</v>
      </c>
      <c r="P43" s="101" t="s">
        <v>131</v>
      </c>
      <c r="Q43" s="100">
        <v>1</v>
      </c>
      <c r="R43" s="100">
        <f t="shared" si="31"/>
        <v>0</v>
      </c>
      <c r="S43" s="100">
        <f t="shared" si="32"/>
        <v>0</v>
      </c>
      <c r="T43" s="100">
        <f t="shared" si="33"/>
        <v>0</v>
      </c>
      <c r="U43" s="100">
        <f t="shared" si="34"/>
        <v>0</v>
      </c>
      <c r="V43" s="100">
        <f t="shared" si="35"/>
        <v>0</v>
      </c>
      <c r="W43" s="100">
        <f t="shared" si="36"/>
        <v>0</v>
      </c>
      <c r="X43" s="100">
        <f t="shared" si="37"/>
        <v>0</v>
      </c>
      <c r="Y43" s="100">
        <f t="shared" si="38"/>
        <v>0</v>
      </c>
      <c r="Z43" s="100">
        <f t="shared" si="39"/>
        <v>0</v>
      </c>
      <c r="AA43" s="100">
        <f t="shared" si="40"/>
        <v>0</v>
      </c>
      <c r="AB43" s="100">
        <f t="shared" si="41"/>
        <v>0</v>
      </c>
      <c r="AC43" s="100">
        <f t="shared" si="42"/>
        <v>0</v>
      </c>
      <c r="AD43" s="100">
        <f t="shared" si="43"/>
        <v>0</v>
      </c>
      <c r="AE43" s="100">
        <f t="shared" si="44"/>
        <v>0</v>
      </c>
      <c r="AF43" s="100">
        <f t="shared" si="45"/>
        <v>0</v>
      </c>
      <c r="AG43" s="100">
        <f t="shared" si="46"/>
        <v>0</v>
      </c>
      <c r="AH43" s="100">
        <f t="shared" si="47"/>
        <v>0</v>
      </c>
      <c r="AI43" s="100">
        <f t="shared" si="48"/>
        <v>0</v>
      </c>
      <c r="AJ43" s="100">
        <f t="shared" si="49"/>
        <v>0</v>
      </c>
      <c r="AK43" s="100">
        <f t="shared" si="50"/>
        <v>0</v>
      </c>
      <c r="AL43" s="100">
        <f t="shared" si="51"/>
        <v>0</v>
      </c>
      <c r="AM43" s="100">
        <f t="shared" si="52"/>
        <v>0</v>
      </c>
      <c r="AN43" s="100">
        <f t="shared" si="53"/>
        <v>0</v>
      </c>
      <c r="AO43" s="100">
        <f t="shared" si="54"/>
        <v>0</v>
      </c>
      <c r="AP43" s="100">
        <f t="shared" si="55"/>
        <v>0</v>
      </c>
      <c r="AQ43" s="100">
        <f t="shared" si="56"/>
        <v>0</v>
      </c>
      <c r="AR43" s="100">
        <f t="shared" si="57"/>
        <v>0</v>
      </c>
      <c r="AS43" s="100">
        <f t="shared" si="58"/>
        <v>0</v>
      </c>
      <c r="AT43" s="100">
        <f t="shared" si="59"/>
        <v>0</v>
      </c>
      <c r="AU43" s="100">
        <f t="shared" si="60"/>
        <v>0</v>
      </c>
    </row>
    <row r="44" spans="1:50" s="100" customFormat="1" ht="30" customHeight="1">
      <c r="A44" s="95" t="s">
        <v>114</v>
      </c>
      <c r="B44" s="95" t="s">
        <v>112</v>
      </c>
      <c r="C44" s="97" t="s">
        <v>110</v>
      </c>
      <c r="D44" s="99">
        <v>0.28000000000000003</v>
      </c>
      <c r="E44" s="99"/>
      <c r="F44" s="99"/>
      <c r="G44" s="99"/>
      <c r="H44" s="99"/>
      <c r="I44" s="99"/>
      <c r="J44" s="99"/>
      <c r="K44" s="99"/>
      <c r="L44" s="99"/>
      <c r="M44" s="106"/>
      <c r="O44" s="100" t="str">
        <f>"02"</f>
        <v>02</v>
      </c>
      <c r="P44" s="101" t="s">
        <v>131</v>
      </c>
      <c r="Q44" s="100">
        <v>1</v>
      </c>
      <c r="R44" s="100">
        <f t="shared" si="31"/>
        <v>0</v>
      </c>
      <c r="S44" s="100">
        <f t="shared" si="32"/>
        <v>0</v>
      </c>
      <c r="T44" s="100">
        <f t="shared" si="33"/>
        <v>0</v>
      </c>
      <c r="U44" s="100">
        <f t="shared" si="34"/>
        <v>0</v>
      </c>
      <c r="V44" s="100">
        <f t="shared" si="35"/>
        <v>0</v>
      </c>
      <c r="W44" s="100">
        <f t="shared" si="36"/>
        <v>0</v>
      </c>
      <c r="X44" s="100">
        <f t="shared" si="37"/>
        <v>0</v>
      </c>
      <c r="Y44" s="100">
        <f t="shared" si="38"/>
        <v>0</v>
      </c>
      <c r="Z44" s="100">
        <f t="shared" si="39"/>
        <v>0</v>
      </c>
      <c r="AA44" s="100">
        <f t="shared" si="40"/>
        <v>0</v>
      </c>
      <c r="AB44" s="100">
        <f t="shared" si="41"/>
        <v>0</v>
      </c>
      <c r="AC44" s="100">
        <f t="shared" si="42"/>
        <v>0</v>
      </c>
      <c r="AD44" s="100">
        <f t="shared" si="43"/>
        <v>0</v>
      </c>
      <c r="AE44" s="100">
        <f t="shared" si="44"/>
        <v>0</v>
      </c>
      <c r="AF44" s="100">
        <f t="shared" si="45"/>
        <v>0</v>
      </c>
      <c r="AG44" s="100">
        <f t="shared" si="46"/>
        <v>0</v>
      </c>
      <c r="AH44" s="100">
        <f t="shared" si="47"/>
        <v>0</v>
      </c>
      <c r="AI44" s="100">
        <f t="shared" si="48"/>
        <v>0</v>
      </c>
      <c r="AJ44" s="100">
        <f t="shared" si="49"/>
        <v>0</v>
      </c>
      <c r="AK44" s="100">
        <f t="shared" si="50"/>
        <v>0</v>
      </c>
      <c r="AL44" s="100">
        <f t="shared" si="51"/>
        <v>0</v>
      </c>
      <c r="AM44" s="100">
        <f t="shared" si="52"/>
        <v>0</v>
      </c>
      <c r="AN44" s="100">
        <f t="shared" si="53"/>
        <v>0</v>
      </c>
      <c r="AO44" s="100">
        <f t="shared" si="54"/>
        <v>0</v>
      </c>
      <c r="AP44" s="100">
        <f t="shared" si="55"/>
        <v>0</v>
      </c>
      <c r="AQ44" s="100">
        <f t="shared" si="56"/>
        <v>0</v>
      </c>
      <c r="AR44" s="100">
        <f t="shared" si="57"/>
        <v>0</v>
      </c>
      <c r="AS44" s="100">
        <f t="shared" si="58"/>
        <v>0</v>
      </c>
      <c r="AT44" s="100">
        <f t="shared" si="59"/>
        <v>0</v>
      </c>
      <c r="AU44" s="100">
        <f t="shared" si="60"/>
        <v>0</v>
      </c>
    </row>
    <row r="45" spans="1:50" s="100" customFormat="1" ht="30" customHeight="1">
      <c r="A45" s="95" t="s">
        <v>115</v>
      </c>
      <c r="B45" s="95" t="s">
        <v>112</v>
      </c>
      <c r="C45" s="97" t="s">
        <v>110</v>
      </c>
      <c r="D45" s="99">
        <v>0.11</v>
      </c>
      <c r="E45" s="99"/>
      <c r="F45" s="99"/>
      <c r="G45" s="99"/>
      <c r="H45" s="99"/>
      <c r="I45" s="99"/>
      <c r="J45" s="99"/>
      <c r="K45" s="99"/>
      <c r="L45" s="99"/>
      <c r="M45" s="106"/>
      <c r="O45" s="100" t="str">
        <f>"02"</f>
        <v>02</v>
      </c>
      <c r="P45" s="101" t="s">
        <v>131</v>
      </c>
      <c r="Q45" s="100">
        <v>1</v>
      </c>
      <c r="R45" s="100">
        <f t="shared" si="31"/>
        <v>0</v>
      </c>
      <c r="S45" s="100">
        <f t="shared" si="32"/>
        <v>0</v>
      </c>
      <c r="T45" s="100">
        <f t="shared" si="33"/>
        <v>0</v>
      </c>
      <c r="U45" s="100">
        <f t="shared" si="34"/>
        <v>0</v>
      </c>
      <c r="V45" s="100">
        <f t="shared" si="35"/>
        <v>0</v>
      </c>
      <c r="W45" s="100">
        <f t="shared" si="36"/>
        <v>0</v>
      </c>
      <c r="X45" s="100">
        <f t="shared" si="37"/>
        <v>0</v>
      </c>
      <c r="Y45" s="100">
        <f t="shared" si="38"/>
        <v>0</v>
      </c>
      <c r="Z45" s="100">
        <f t="shared" si="39"/>
        <v>0</v>
      </c>
      <c r="AA45" s="100">
        <f t="shared" si="40"/>
        <v>0</v>
      </c>
      <c r="AB45" s="100">
        <f t="shared" si="41"/>
        <v>0</v>
      </c>
      <c r="AC45" s="100">
        <f t="shared" si="42"/>
        <v>0</v>
      </c>
      <c r="AD45" s="100">
        <f t="shared" si="43"/>
        <v>0</v>
      </c>
      <c r="AE45" s="100">
        <f t="shared" si="44"/>
        <v>0</v>
      </c>
      <c r="AF45" s="100">
        <f t="shared" si="45"/>
        <v>0</v>
      </c>
      <c r="AG45" s="100">
        <f t="shared" si="46"/>
        <v>0</v>
      </c>
      <c r="AH45" s="100">
        <f t="shared" si="47"/>
        <v>0</v>
      </c>
      <c r="AI45" s="100">
        <f t="shared" si="48"/>
        <v>0</v>
      </c>
      <c r="AJ45" s="100">
        <f t="shared" si="49"/>
        <v>0</v>
      </c>
      <c r="AK45" s="100">
        <f t="shared" si="50"/>
        <v>0</v>
      </c>
      <c r="AL45" s="100">
        <f t="shared" si="51"/>
        <v>0</v>
      </c>
      <c r="AM45" s="100">
        <f t="shared" si="52"/>
        <v>0</v>
      </c>
      <c r="AN45" s="100">
        <f t="shared" si="53"/>
        <v>0</v>
      </c>
      <c r="AO45" s="100">
        <f t="shared" si="54"/>
        <v>0</v>
      </c>
      <c r="AP45" s="100">
        <f t="shared" si="55"/>
        <v>0</v>
      </c>
      <c r="AQ45" s="100">
        <f t="shared" si="56"/>
        <v>0</v>
      </c>
      <c r="AR45" s="100">
        <f t="shared" si="57"/>
        <v>0</v>
      </c>
      <c r="AS45" s="100">
        <f t="shared" si="58"/>
        <v>0</v>
      </c>
      <c r="AT45" s="100">
        <f t="shared" si="59"/>
        <v>0</v>
      </c>
      <c r="AU45" s="100">
        <f t="shared" si="60"/>
        <v>0</v>
      </c>
    </row>
    <row r="46" spans="1:50" s="100" customFormat="1" ht="30" customHeight="1">
      <c r="A46" s="95" t="s">
        <v>113</v>
      </c>
      <c r="B46" s="95" t="s">
        <v>112</v>
      </c>
      <c r="C46" s="97" t="s">
        <v>110</v>
      </c>
      <c r="D46" s="99">
        <v>0.11</v>
      </c>
      <c r="E46" s="99"/>
      <c r="F46" s="99"/>
      <c r="G46" s="99"/>
      <c r="H46" s="99"/>
      <c r="I46" s="99"/>
      <c r="J46" s="99"/>
      <c r="K46" s="99"/>
      <c r="L46" s="99"/>
      <c r="M46" s="106"/>
      <c r="O46" s="100" t="str">
        <f>"02"</f>
        <v>02</v>
      </c>
      <c r="P46" s="101" t="s">
        <v>131</v>
      </c>
      <c r="Q46" s="100">
        <v>1</v>
      </c>
      <c r="R46" s="100">
        <f t="shared" si="31"/>
        <v>0</v>
      </c>
      <c r="S46" s="100">
        <f t="shared" si="32"/>
        <v>0</v>
      </c>
      <c r="T46" s="100">
        <f t="shared" si="33"/>
        <v>0</v>
      </c>
      <c r="U46" s="100">
        <f t="shared" si="34"/>
        <v>0</v>
      </c>
      <c r="V46" s="100">
        <f t="shared" si="35"/>
        <v>0</v>
      </c>
      <c r="W46" s="100">
        <f t="shared" si="36"/>
        <v>0</v>
      </c>
      <c r="X46" s="100">
        <f t="shared" si="37"/>
        <v>0</v>
      </c>
      <c r="Y46" s="100">
        <f t="shared" si="38"/>
        <v>0</v>
      </c>
      <c r="Z46" s="100">
        <f t="shared" si="39"/>
        <v>0</v>
      </c>
      <c r="AA46" s="100">
        <f t="shared" si="40"/>
        <v>0</v>
      </c>
      <c r="AB46" s="100">
        <f t="shared" si="41"/>
        <v>0</v>
      </c>
      <c r="AC46" s="100">
        <f t="shared" si="42"/>
        <v>0</v>
      </c>
      <c r="AD46" s="100">
        <f t="shared" si="43"/>
        <v>0</v>
      </c>
      <c r="AE46" s="100">
        <f t="shared" si="44"/>
        <v>0</v>
      </c>
      <c r="AF46" s="100">
        <f t="shared" si="45"/>
        <v>0</v>
      </c>
      <c r="AG46" s="100">
        <f t="shared" si="46"/>
        <v>0</v>
      </c>
      <c r="AH46" s="100">
        <f t="shared" si="47"/>
        <v>0</v>
      </c>
      <c r="AI46" s="100">
        <f t="shared" si="48"/>
        <v>0</v>
      </c>
      <c r="AJ46" s="100">
        <f t="shared" si="49"/>
        <v>0</v>
      </c>
      <c r="AK46" s="100">
        <f t="shared" si="50"/>
        <v>0</v>
      </c>
      <c r="AL46" s="100">
        <f t="shared" si="51"/>
        <v>0</v>
      </c>
      <c r="AM46" s="100">
        <f t="shared" si="52"/>
        <v>0</v>
      </c>
      <c r="AN46" s="100">
        <f t="shared" si="53"/>
        <v>0</v>
      </c>
      <c r="AO46" s="100">
        <f t="shared" si="54"/>
        <v>0</v>
      </c>
      <c r="AP46" s="100">
        <f t="shared" si="55"/>
        <v>0</v>
      </c>
      <c r="AQ46" s="100">
        <f t="shared" si="56"/>
        <v>0</v>
      </c>
      <c r="AR46" s="100">
        <f t="shared" si="57"/>
        <v>0</v>
      </c>
      <c r="AS46" s="100">
        <f t="shared" si="58"/>
        <v>0</v>
      </c>
      <c r="AT46" s="100">
        <f t="shared" si="59"/>
        <v>0</v>
      </c>
      <c r="AU46" s="100">
        <f t="shared" si="60"/>
        <v>0</v>
      </c>
    </row>
    <row r="47" spans="1:50" s="100" customFormat="1" ht="30" customHeight="1">
      <c r="A47" s="96"/>
      <c r="B47" s="96"/>
      <c r="C47" s="102"/>
      <c r="D47" s="99"/>
      <c r="E47" s="99"/>
      <c r="F47" s="99"/>
      <c r="G47" s="99"/>
      <c r="H47" s="99"/>
      <c r="I47" s="99"/>
      <c r="J47" s="99"/>
      <c r="K47" s="99"/>
      <c r="L47" s="99"/>
      <c r="M47" s="106"/>
    </row>
    <row r="48" spans="1:50" s="100" customFormat="1" ht="30" customHeight="1">
      <c r="A48" s="96"/>
      <c r="B48" s="96"/>
      <c r="C48" s="102"/>
      <c r="D48" s="99"/>
      <c r="E48" s="99"/>
      <c r="F48" s="99"/>
      <c r="G48" s="99"/>
      <c r="H48" s="99"/>
      <c r="I48" s="99"/>
      <c r="J48" s="99"/>
      <c r="K48" s="99"/>
      <c r="L48" s="99"/>
      <c r="M48" s="106"/>
    </row>
    <row r="49" spans="1:51" s="100" customFormat="1" ht="30" customHeight="1">
      <c r="A49" s="96"/>
      <c r="B49" s="96"/>
      <c r="C49" s="102"/>
      <c r="D49" s="99"/>
      <c r="E49" s="99"/>
      <c r="F49" s="99"/>
      <c r="G49" s="99"/>
      <c r="H49" s="99"/>
      <c r="I49" s="99"/>
      <c r="J49" s="99"/>
      <c r="K49" s="99"/>
      <c r="L49" s="99"/>
      <c r="M49" s="106"/>
    </row>
    <row r="50" spans="1:51" s="100" customFormat="1" ht="30" customHeight="1">
      <c r="A50" s="96"/>
      <c r="B50" s="96"/>
      <c r="C50" s="102"/>
      <c r="D50" s="99"/>
      <c r="E50" s="99"/>
      <c r="F50" s="99"/>
      <c r="G50" s="99"/>
      <c r="H50" s="99"/>
      <c r="I50" s="99"/>
      <c r="J50" s="99"/>
      <c r="K50" s="99"/>
      <c r="L50" s="99"/>
      <c r="M50" s="106"/>
    </row>
    <row r="51" spans="1:51" s="100" customFormat="1" ht="30" customHeight="1">
      <c r="A51" s="96"/>
      <c r="B51" s="96"/>
      <c r="C51" s="102"/>
      <c r="D51" s="99"/>
      <c r="E51" s="99"/>
      <c r="F51" s="99"/>
      <c r="G51" s="99"/>
      <c r="H51" s="99"/>
      <c r="I51" s="99"/>
      <c r="J51" s="99"/>
      <c r="K51" s="99"/>
      <c r="L51" s="99"/>
      <c r="M51" s="106"/>
    </row>
    <row r="52" spans="1:51" s="100" customFormat="1" ht="30" customHeight="1">
      <c r="A52" s="107" t="s">
        <v>135</v>
      </c>
      <c r="B52" s="108"/>
      <c r="C52" s="109"/>
      <c r="D52" s="110"/>
      <c r="E52" s="99"/>
      <c r="F52" s="110">
        <f>ROUNDDOWN(SUMIF(Q30:Q51, "1", F30:F51), 0)</f>
        <v>0</v>
      </c>
      <c r="G52" s="99"/>
      <c r="H52" s="110">
        <f>ROUNDDOWN(SUMIF(Q30:Q51, "1", H30:H51), 0)</f>
        <v>0</v>
      </c>
      <c r="I52" s="99"/>
      <c r="J52" s="110">
        <f>ROUNDDOWN(SUMIF(Q30:Q51, "1", J30:J51), 0)</f>
        <v>0</v>
      </c>
      <c r="K52" s="99"/>
      <c r="L52" s="110">
        <f>F52+H52+J52</f>
        <v>0</v>
      </c>
      <c r="M52" s="112"/>
      <c r="R52" s="100">
        <f t="shared" ref="R52:AY52" si="61">ROUNDDOWN(SUM(R30:R46), 0)</f>
        <v>0</v>
      </c>
      <c r="S52" s="100">
        <f t="shared" si="61"/>
        <v>0</v>
      </c>
      <c r="T52" s="100">
        <f t="shared" si="61"/>
        <v>0</v>
      </c>
      <c r="U52" s="100">
        <f t="shared" si="61"/>
        <v>0</v>
      </c>
      <c r="V52" s="100">
        <f t="shared" si="61"/>
        <v>0</v>
      </c>
      <c r="W52" s="100">
        <f t="shared" si="61"/>
        <v>0</v>
      </c>
      <c r="X52" s="100">
        <f t="shared" si="61"/>
        <v>0</v>
      </c>
      <c r="Y52" s="100">
        <f t="shared" si="61"/>
        <v>0</v>
      </c>
      <c r="Z52" s="100">
        <f t="shared" si="61"/>
        <v>0</v>
      </c>
      <c r="AA52" s="100">
        <f t="shared" si="61"/>
        <v>0</v>
      </c>
      <c r="AB52" s="100">
        <f t="shared" si="61"/>
        <v>0</v>
      </c>
      <c r="AC52" s="100">
        <f t="shared" si="61"/>
        <v>0</v>
      </c>
      <c r="AD52" s="100">
        <f t="shared" si="61"/>
        <v>0</v>
      </c>
      <c r="AE52" s="100">
        <f t="shared" si="61"/>
        <v>0</v>
      </c>
      <c r="AF52" s="100">
        <f t="shared" si="61"/>
        <v>0</v>
      </c>
      <c r="AG52" s="100">
        <f t="shared" si="61"/>
        <v>0</v>
      </c>
      <c r="AH52" s="100">
        <f t="shared" si="61"/>
        <v>0</v>
      </c>
      <c r="AI52" s="100">
        <f t="shared" si="61"/>
        <v>0</v>
      </c>
      <c r="AJ52" s="100">
        <f t="shared" si="61"/>
        <v>0</v>
      </c>
      <c r="AK52" s="100">
        <f t="shared" si="61"/>
        <v>0</v>
      </c>
      <c r="AL52" s="100">
        <f t="shared" si="61"/>
        <v>0</v>
      </c>
      <c r="AM52" s="100">
        <f t="shared" si="61"/>
        <v>0</v>
      </c>
      <c r="AN52" s="100">
        <f t="shared" si="61"/>
        <v>0</v>
      </c>
      <c r="AO52" s="100">
        <f t="shared" si="61"/>
        <v>0</v>
      </c>
      <c r="AP52" s="100">
        <f t="shared" si="61"/>
        <v>0</v>
      </c>
      <c r="AQ52" s="100">
        <f t="shared" si="61"/>
        <v>0</v>
      </c>
      <c r="AR52" s="100">
        <f t="shared" si="61"/>
        <v>0</v>
      </c>
      <c r="AS52" s="100">
        <f t="shared" si="61"/>
        <v>0</v>
      </c>
      <c r="AT52" s="100">
        <f t="shared" si="61"/>
        <v>0</v>
      </c>
      <c r="AU52" s="100">
        <f t="shared" si="61"/>
        <v>0</v>
      </c>
      <c r="AV52" s="100">
        <f t="shared" si="61"/>
        <v>0</v>
      </c>
      <c r="AW52" s="100">
        <f t="shared" si="61"/>
        <v>0</v>
      </c>
      <c r="AX52" s="100">
        <f t="shared" si="61"/>
        <v>0</v>
      </c>
      <c r="AY52" s="100">
        <f t="shared" si="61"/>
        <v>0</v>
      </c>
    </row>
    <row r="53" spans="1:51" s="100" customFormat="1">
      <c r="A53" s="103"/>
      <c r="B53" s="103"/>
      <c r="C53" s="104"/>
      <c r="D53" s="105"/>
      <c r="E53" s="105"/>
      <c r="F53" s="105"/>
      <c r="G53" s="105"/>
      <c r="H53" s="105"/>
      <c r="I53" s="105"/>
      <c r="J53" s="105"/>
      <c r="K53" s="105"/>
      <c r="L53" s="105"/>
      <c r="M53" s="105"/>
    </row>
    <row r="54" spans="1:51" s="100" customFormat="1">
      <c r="A54" s="103"/>
      <c r="B54" s="103"/>
      <c r="C54" s="104"/>
      <c r="D54" s="105"/>
      <c r="E54" s="105"/>
      <c r="F54" s="105"/>
      <c r="G54" s="105"/>
      <c r="H54" s="105"/>
      <c r="I54" s="105"/>
      <c r="J54" s="105"/>
      <c r="K54" s="105"/>
      <c r="L54" s="105"/>
      <c r="M54" s="105"/>
    </row>
    <row r="55" spans="1:51" s="100" customFormat="1">
      <c r="A55" s="103"/>
      <c r="B55" s="103"/>
      <c r="C55" s="104"/>
      <c r="D55" s="105"/>
      <c r="E55" s="105"/>
      <c r="F55" s="105"/>
      <c r="G55" s="105"/>
      <c r="H55" s="105"/>
      <c r="I55" s="105"/>
      <c r="J55" s="105"/>
      <c r="K55" s="105"/>
      <c r="L55" s="105"/>
      <c r="M55" s="105"/>
    </row>
    <row r="56" spans="1:51" s="100" customFormat="1">
      <c r="A56" s="103"/>
      <c r="B56" s="103"/>
      <c r="C56" s="104"/>
      <c r="D56" s="105"/>
      <c r="E56" s="105"/>
      <c r="F56" s="105"/>
      <c r="G56" s="105"/>
      <c r="H56" s="105"/>
      <c r="I56" s="105"/>
      <c r="J56" s="105"/>
      <c r="K56" s="105"/>
      <c r="L56" s="105"/>
      <c r="M56" s="105"/>
    </row>
    <row r="57" spans="1:51" s="100" customFormat="1">
      <c r="A57" s="103"/>
      <c r="B57" s="103"/>
      <c r="C57" s="104"/>
      <c r="D57" s="105"/>
      <c r="E57" s="105"/>
      <c r="F57" s="105"/>
      <c r="G57" s="105"/>
      <c r="H57" s="105"/>
      <c r="I57" s="105"/>
      <c r="J57" s="105"/>
      <c r="K57" s="105"/>
      <c r="L57" s="105"/>
      <c r="M57" s="105"/>
    </row>
    <row r="58" spans="1:51" s="100" customFormat="1">
      <c r="A58" s="103"/>
      <c r="B58" s="103"/>
      <c r="C58" s="104"/>
      <c r="D58" s="105"/>
      <c r="E58" s="105"/>
      <c r="F58" s="105"/>
      <c r="G58" s="105"/>
      <c r="H58" s="105"/>
      <c r="I58" s="105"/>
      <c r="J58" s="105"/>
      <c r="K58" s="105"/>
      <c r="L58" s="105"/>
      <c r="M58" s="105"/>
    </row>
    <row r="59" spans="1:51" s="100" customFormat="1">
      <c r="A59" s="103"/>
      <c r="B59" s="103"/>
      <c r="C59" s="104"/>
      <c r="D59" s="105"/>
      <c r="E59" s="105"/>
      <c r="F59" s="105"/>
      <c r="G59" s="105"/>
      <c r="H59" s="105"/>
      <c r="I59" s="105"/>
      <c r="J59" s="105"/>
      <c r="K59" s="105"/>
      <c r="L59" s="105"/>
      <c r="M59" s="105"/>
    </row>
    <row r="60" spans="1:51" s="100" customFormat="1">
      <c r="A60" s="103"/>
      <c r="B60" s="103"/>
      <c r="C60" s="104"/>
      <c r="D60" s="105"/>
      <c r="E60" s="105"/>
      <c r="F60" s="105"/>
      <c r="G60" s="105"/>
      <c r="H60" s="105"/>
      <c r="I60" s="105"/>
      <c r="J60" s="105"/>
      <c r="K60" s="105"/>
      <c r="L60" s="105"/>
      <c r="M60" s="105"/>
    </row>
    <row r="61" spans="1:51" s="100" customFormat="1">
      <c r="A61" s="103"/>
      <c r="B61" s="103"/>
      <c r="C61" s="104"/>
      <c r="D61" s="105"/>
      <c r="E61" s="105"/>
      <c r="F61" s="105"/>
      <c r="G61" s="105"/>
      <c r="H61" s="105"/>
      <c r="I61" s="105"/>
      <c r="J61" s="105"/>
      <c r="K61" s="105"/>
      <c r="L61" s="105"/>
      <c r="M61" s="105"/>
    </row>
    <row r="62" spans="1:51" s="100" customFormat="1">
      <c r="A62" s="103"/>
      <c r="B62" s="103"/>
      <c r="C62" s="104"/>
      <c r="D62" s="105"/>
      <c r="E62" s="105"/>
      <c r="F62" s="105"/>
      <c r="G62" s="105"/>
      <c r="H62" s="105"/>
      <c r="I62" s="105"/>
      <c r="J62" s="105"/>
      <c r="K62" s="105"/>
      <c r="L62" s="105"/>
      <c r="M62" s="105"/>
    </row>
    <row r="63" spans="1:51" s="100" customFormat="1">
      <c r="A63" s="103"/>
      <c r="B63" s="103"/>
      <c r="C63" s="104"/>
      <c r="D63" s="105"/>
      <c r="E63" s="105"/>
      <c r="F63" s="105"/>
      <c r="G63" s="105"/>
      <c r="H63" s="105"/>
      <c r="I63" s="105"/>
      <c r="J63" s="105"/>
      <c r="K63" s="105"/>
      <c r="L63" s="105"/>
      <c r="M63" s="105"/>
    </row>
    <row r="64" spans="1:51" s="100" customFormat="1">
      <c r="A64" s="103"/>
      <c r="B64" s="103"/>
      <c r="C64" s="104"/>
      <c r="D64" s="105"/>
      <c r="E64" s="105"/>
      <c r="F64" s="105"/>
      <c r="G64" s="105"/>
      <c r="H64" s="105"/>
      <c r="I64" s="105"/>
      <c r="J64" s="105"/>
      <c r="K64" s="105"/>
      <c r="L64" s="105"/>
      <c r="M64" s="105"/>
    </row>
    <row r="65" spans="1:13" s="100" customFormat="1">
      <c r="A65" s="103"/>
      <c r="B65" s="103"/>
      <c r="C65" s="104"/>
      <c r="D65" s="105"/>
      <c r="E65" s="105"/>
      <c r="F65" s="105"/>
      <c r="G65" s="105"/>
      <c r="H65" s="105"/>
      <c r="I65" s="105"/>
      <c r="J65" s="105"/>
      <c r="K65" s="105"/>
      <c r="L65" s="105"/>
      <c r="M65" s="105"/>
    </row>
    <row r="66" spans="1:13" s="100" customFormat="1">
      <c r="A66" s="103"/>
      <c r="B66" s="103"/>
      <c r="C66" s="104"/>
      <c r="D66" s="105"/>
      <c r="E66" s="105"/>
      <c r="F66" s="105"/>
      <c r="G66" s="105"/>
      <c r="H66" s="105"/>
      <c r="I66" s="105"/>
      <c r="J66" s="105"/>
      <c r="K66" s="105"/>
      <c r="L66" s="105"/>
      <c r="M66" s="105"/>
    </row>
    <row r="67" spans="1:13" s="100" customFormat="1">
      <c r="A67" s="103"/>
      <c r="B67" s="103"/>
      <c r="C67" s="104"/>
      <c r="D67" s="105"/>
      <c r="E67" s="105"/>
      <c r="F67" s="105"/>
      <c r="G67" s="105"/>
      <c r="H67" s="105"/>
      <c r="I67" s="105"/>
      <c r="J67" s="105"/>
      <c r="K67" s="105"/>
      <c r="L67" s="105"/>
      <c r="M67" s="105"/>
    </row>
    <row r="68" spans="1:13" s="100" customFormat="1">
      <c r="A68" s="103"/>
      <c r="B68" s="103"/>
      <c r="C68" s="104"/>
      <c r="D68" s="105"/>
      <c r="E68" s="105"/>
      <c r="F68" s="105"/>
      <c r="G68" s="105"/>
      <c r="H68" s="105"/>
      <c r="I68" s="105"/>
      <c r="J68" s="105"/>
      <c r="K68" s="105"/>
      <c r="L68" s="105"/>
      <c r="M68" s="105"/>
    </row>
    <row r="69" spans="1:13" s="100" customFormat="1">
      <c r="A69" s="103"/>
      <c r="B69" s="103"/>
      <c r="C69" s="104"/>
      <c r="D69" s="105"/>
      <c r="E69" s="105"/>
      <c r="F69" s="105"/>
      <c r="G69" s="105"/>
      <c r="H69" s="105"/>
      <c r="I69" s="105"/>
      <c r="J69" s="105"/>
      <c r="K69" s="105"/>
      <c r="L69" s="105"/>
      <c r="M69" s="105"/>
    </row>
    <row r="70" spans="1:13" s="100" customFormat="1">
      <c r="A70" s="103"/>
      <c r="B70" s="103"/>
      <c r="C70" s="104"/>
      <c r="D70" s="105"/>
      <c r="E70" s="105"/>
      <c r="F70" s="105"/>
      <c r="G70" s="105"/>
      <c r="H70" s="105"/>
      <c r="I70" s="105"/>
      <c r="J70" s="105"/>
      <c r="K70" s="105"/>
      <c r="L70" s="105"/>
      <c r="M70" s="105"/>
    </row>
    <row r="71" spans="1:13" s="100" customFormat="1">
      <c r="A71" s="103"/>
      <c r="B71" s="103"/>
      <c r="C71" s="104"/>
      <c r="D71" s="105"/>
      <c r="E71" s="105"/>
      <c r="F71" s="105"/>
      <c r="G71" s="105"/>
      <c r="H71" s="105"/>
      <c r="I71" s="105"/>
      <c r="J71" s="105"/>
      <c r="K71" s="105"/>
      <c r="L71" s="105"/>
      <c r="M71" s="105"/>
    </row>
    <row r="72" spans="1:13" s="100" customFormat="1">
      <c r="A72" s="103"/>
      <c r="B72" s="103"/>
      <c r="C72" s="104"/>
      <c r="D72" s="105"/>
      <c r="E72" s="105"/>
      <c r="F72" s="105"/>
      <c r="G72" s="105"/>
      <c r="H72" s="105"/>
      <c r="I72" s="105"/>
      <c r="J72" s="105"/>
      <c r="K72" s="105"/>
      <c r="L72" s="105"/>
      <c r="M72" s="105"/>
    </row>
    <row r="73" spans="1:13" s="100" customFormat="1">
      <c r="A73" s="103"/>
      <c r="B73" s="103"/>
      <c r="C73" s="104"/>
      <c r="D73" s="105"/>
      <c r="E73" s="105"/>
      <c r="F73" s="105"/>
      <c r="G73" s="105"/>
      <c r="H73" s="105"/>
      <c r="I73" s="105"/>
      <c r="J73" s="105"/>
      <c r="K73" s="105"/>
      <c r="L73" s="105"/>
      <c r="M73" s="105"/>
    </row>
    <row r="74" spans="1:13" s="100" customFormat="1">
      <c r="A74" s="103"/>
      <c r="B74" s="103"/>
      <c r="C74" s="104"/>
      <c r="D74" s="105"/>
      <c r="E74" s="105"/>
      <c r="F74" s="105"/>
      <c r="G74" s="105"/>
      <c r="H74" s="105"/>
      <c r="I74" s="105"/>
      <c r="J74" s="105"/>
      <c r="K74" s="105"/>
      <c r="L74" s="105"/>
      <c r="M74" s="105"/>
    </row>
    <row r="75" spans="1:13" s="100" customFormat="1">
      <c r="A75" s="103"/>
      <c r="B75" s="103"/>
      <c r="C75" s="104"/>
      <c r="D75" s="105"/>
      <c r="E75" s="105"/>
      <c r="F75" s="105"/>
      <c r="G75" s="105"/>
      <c r="H75" s="105"/>
      <c r="I75" s="105"/>
      <c r="J75" s="105"/>
      <c r="K75" s="105"/>
      <c r="L75" s="105"/>
      <c r="M75" s="105"/>
    </row>
    <row r="76" spans="1:13" s="100" customFormat="1">
      <c r="A76" s="103"/>
      <c r="B76" s="103"/>
      <c r="C76" s="104"/>
      <c r="D76" s="105"/>
      <c r="E76" s="105"/>
      <c r="F76" s="105"/>
      <c r="G76" s="105"/>
      <c r="H76" s="105"/>
      <c r="I76" s="105"/>
      <c r="J76" s="105"/>
      <c r="K76" s="105"/>
      <c r="L76" s="105"/>
      <c r="M76" s="105"/>
    </row>
    <row r="77" spans="1:13" s="100" customFormat="1">
      <c r="A77" s="103"/>
      <c r="B77" s="103"/>
      <c r="C77" s="104"/>
      <c r="D77" s="105"/>
      <c r="E77" s="105"/>
      <c r="F77" s="105"/>
      <c r="G77" s="105"/>
      <c r="H77" s="105"/>
      <c r="I77" s="105"/>
      <c r="J77" s="105"/>
      <c r="K77" s="105"/>
      <c r="L77" s="105"/>
      <c r="M77" s="105"/>
    </row>
    <row r="78" spans="1:13" s="100" customFormat="1">
      <c r="A78" s="103"/>
      <c r="B78" s="103"/>
      <c r="C78" s="104"/>
      <c r="D78" s="105"/>
      <c r="E78" s="105"/>
      <c r="F78" s="105"/>
      <c r="G78" s="105"/>
      <c r="H78" s="105"/>
      <c r="I78" s="105"/>
      <c r="J78" s="105"/>
      <c r="K78" s="105"/>
      <c r="L78" s="105"/>
      <c r="M78" s="105"/>
    </row>
    <row r="79" spans="1:13" s="100" customFormat="1">
      <c r="A79" s="103"/>
      <c r="B79" s="103"/>
      <c r="C79" s="104"/>
      <c r="D79" s="105"/>
      <c r="E79" s="105"/>
      <c r="F79" s="105"/>
      <c r="G79" s="105"/>
      <c r="H79" s="105"/>
      <c r="I79" s="105"/>
      <c r="J79" s="105"/>
      <c r="K79" s="105"/>
      <c r="L79" s="105"/>
      <c r="M79" s="105"/>
    </row>
    <row r="80" spans="1:13" s="100" customFormat="1">
      <c r="A80" s="103"/>
      <c r="B80" s="103"/>
      <c r="C80" s="104"/>
      <c r="D80" s="105"/>
      <c r="E80" s="105"/>
      <c r="F80" s="105"/>
      <c r="G80" s="105"/>
      <c r="H80" s="105"/>
      <c r="I80" s="105"/>
      <c r="J80" s="105"/>
      <c r="K80" s="105"/>
      <c r="L80" s="105"/>
      <c r="M80" s="105"/>
    </row>
    <row r="81" spans="1:13" s="100" customFormat="1">
      <c r="A81" s="103"/>
      <c r="B81" s="103"/>
      <c r="C81" s="104"/>
      <c r="D81" s="105"/>
      <c r="E81" s="105"/>
      <c r="F81" s="105"/>
      <c r="G81" s="105"/>
      <c r="H81" s="105"/>
      <c r="I81" s="105"/>
      <c r="J81" s="105"/>
      <c r="K81" s="105"/>
      <c r="L81" s="105"/>
      <c r="M81" s="105"/>
    </row>
    <row r="82" spans="1:13" s="100" customFormat="1">
      <c r="A82" s="103"/>
      <c r="B82" s="103"/>
      <c r="C82" s="104"/>
      <c r="D82" s="105"/>
      <c r="E82" s="105"/>
      <c r="F82" s="105"/>
      <c r="G82" s="105"/>
      <c r="H82" s="105"/>
      <c r="I82" s="105"/>
      <c r="J82" s="105"/>
      <c r="K82" s="105"/>
      <c r="L82" s="105"/>
      <c r="M82" s="105"/>
    </row>
    <row r="83" spans="1:13" s="100" customFormat="1">
      <c r="A83" s="103"/>
      <c r="B83" s="103"/>
      <c r="C83" s="104"/>
      <c r="D83" s="105"/>
      <c r="E83" s="105"/>
      <c r="F83" s="105"/>
      <c r="G83" s="105"/>
      <c r="H83" s="105"/>
      <c r="I83" s="105"/>
      <c r="J83" s="105"/>
      <c r="K83" s="105"/>
      <c r="L83" s="105"/>
      <c r="M83" s="105"/>
    </row>
    <row r="84" spans="1:13" s="100" customFormat="1">
      <c r="A84" s="103"/>
      <c r="B84" s="103"/>
      <c r="C84" s="104"/>
      <c r="D84" s="105"/>
      <c r="E84" s="105"/>
      <c r="F84" s="105"/>
      <c r="G84" s="105"/>
      <c r="H84" s="105"/>
      <c r="I84" s="105"/>
      <c r="J84" s="105"/>
      <c r="K84" s="105"/>
      <c r="L84" s="105"/>
      <c r="M84" s="105"/>
    </row>
    <row r="85" spans="1:13" s="100" customFormat="1">
      <c r="A85" s="103"/>
      <c r="B85" s="103"/>
      <c r="C85" s="104"/>
      <c r="D85" s="105"/>
      <c r="E85" s="105"/>
      <c r="F85" s="105"/>
      <c r="G85" s="105"/>
      <c r="H85" s="105"/>
      <c r="I85" s="105"/>
      <c r="J85" s="105"/>
      <c r="K85" s="105"/>
      <c r="L85" s="105"/>
      <c r="M85" s="105"/>
    </row>
    <row r="86" spans="1:13" s="100" customFormat="1">
      <c r="A86" s="103"/>
      <c r="B86" s="103"/>
      <c r="C86" s="104"/>
      <c r="D86" s="105"/>
      <c r="E86" s="105"/>
      <c r="F86" s="105"/>
      <c r="G86" s="105"/>
      <c r="H86" s="105"/>
      <c r="I86" s="105"/>
      <c r="J86" s="105"/>
      <c r="K86" s="105"/>
      <c r="L86" s="105"/>
      <c r="M86" s="105"/>
    </row>
    <row r="87" spans="1:13" s="100" customFormat="1">
      <c r="A87" s="103"/>
      <c r="B87" s="103"/>
      <c r="C87" s="104"/>
      <c r="D87" s="105"/>
      <c r="E87" s="105"/>
      <c r="F87" s="105"/>
      <c r="G87" s="105"/>
      <c r="H87" s="105"/>
      <c r="I87" s="105"/>
      <c r="J87" s="105"/>
      <c r="K87" s="105"/>
      <c r="L87" s="105"/>
      <c r="M87" s="105"/>
    </row>
    <row r="88" spans="1:13" s="100" customFormat="1">
      <c r="A88" s="103"/>
      <c r="B88" s="103"/>
      <c r="C88" s="104"/>
      <c r="D88" s="105"/>
      <c r="E88" s="105"/>
      <c r="F88" s="105"/>
      <c r="G88" s="105"/>
      <c r="H88" s="105"/>
      <c r="I88" s="105"/>
      <c r="J88" s="105"/>
      <c r="K88" s="105"/>
      <c r="L88" s="105"/>
      <c r="M88" s="105"/>
    </row>
    <row r="89" spans="1:13" s="100" customFormat="1">
      <c r="A89" s="103"/>
      <c r="B89" s="103"/>
      <c r="C89" s="104"/>
      <c r="D89" s="105"/>
      <c r="E89" s="105"/>
      <c r="F89" s="105"/>
      <c r="G89" s="105"/>
      <c r="H89" s="105"/>
      <c r="I89" s="105"/>
      <c r="J89" s="105"/>
      <c r="K89" s="105"/>
      <c r="L89" s="105"/>
      <c r="M89" s="105"/>
    </row>
    <row r="90" spans="1:13" s="100" customFormat="1">
      <c r="A90" s="103"/>
      <c r="B90" s="103"/>
      <c r="C90" s="104"/>
      <c r="D90" s="105"/>
      <c r="E90" s="105"/>
      <c r="F90" s="105"/>
      <c r="G90" s="105"/>
      <c r="H90" s="105"/>
      <c r="I90" s="105"/>
      <c r="J90" s="105"/>
      <c r="K90" s="105"/>
      <c r="L90" s="105"/>
      <c r="M90" s="105"/>
    </row>
    <row r="91" spans="1:13" s="100" customFormat="1">
      <c r="A91" s="103"/>
      <c r="B91" s="103"/>
      <c r="C91" s="104"/>
      <c r="D91" s="105"/>
      <c r="E91" s="105"/>
      <c r="F91" s="105"/>
      <c r="G91" s="105"/>
      <c r="H91" s="105"/>
      <c r="I91" s="105"/>
      <c r="J91" s="105"/>
      <c r="K91" s="105"/>
      <c r="L91" s="105"/>
      <c r="M91" s="105"/>
    </row>
    <row r="92" spans="1:13" s="100" customFormat="1">
      <c r="A92" s="103"/>
      <c r="B92" s="103"/>
      <c r="C92" s="104"/>
      <c r="D92" s="105"/>
      <c r="E92" s="105"/>
      <c r="F92" s="105"/>
      <c r="G92" s="105"/>
      <c r="H92" s="105"/>
      <c r="I92" s="105"/>
      <c r="J92" s="105"/>
      <c r="K92" s="105"/>
      <c r="L92" s="105"/>
      <c r="M92" s="105"/>
    </row>
    <row r="93" spans="1:13" s="100" customFormat="1">
      <c r="A93" s="103"/>
      <c r="B93" s="103"/>
      <c r="C93" s="104"/>
      <c r="D93" s="105"/>
      <c r="E93" s="105"/>
      <c r="F93" s="105"/>
      <c r="G93" s="105"/>
      <c r="H93" s="105"/>
      <c r="I93" s="105"/>
      <c r="J93" s="105"/>
      <c r="K93" s="105"/>
      <c r="L93" s="105"/>
      <c r="M93" s="105"/>
    </row>
    <row r="94" spans="1:13" s="100" customFormat="1">
      <c r="A94" s="103"/>
      <c r="B94" s="103"/>
      <c r="C94" s="104"/>
      <c r="D94" s="105"/>
      <c r="E94" s="105"/>
      <c r="F94" s="105"/>
      <c r="G94" s="105"/>
      <c r="H94" s="105"/>
      <c r="I94" s="105"/>
      <c r="J94" s="105"/>
      <c r="K94" s="105"/>
      <c r="L94" s="105"/>
      <c r="M94" s="105"/>
    </row>
    <row r="95" spans="1:13" s="100" customFormat="1">
      <c r="A95" s="103"/>
      <c r="B95" s="103"/>
      <c r="C95" s="104"/>
      <c r="D95" s="105"/>
      <c r="E95" s="105"/>
      <c r="F95" s="105"/>
      <c r="G95" s="105"/>
      <c r="H95" s="105"/>
      <c r="I95" s="105"/>
      <c r="J95" s="105"/>
      <c r="K95" s="105"/>
      <c r="L95" s="105"/>
      <c r="M95" s="105"/>
    </row>
    <row r="96" spans="1:13" s="100" customFormat="1">
      <c r="A96" s="103"/>
      <c r="B96" s="103"/>
      <c r="C96" s="104"/>
      <c r="D96" s="105"/>
      <c r="E96" s="105"/>
      <c r="F96" s="105"/>
      <c r="G96" s="105"/>
      <c r="H96" s="105"/>
      <c r="I96" s="105"/>
      <c r="J96" s="105"/>
      <c r="K96" s="105"/>
      <c r="L96" s="105"/>
      <c r="M96" s="105"/>
    </row>
    <row r="97" spans="1:13" s="100" customFormat="1">
      <c r="A97" s="103"/>
      <c r="B97" s="103"/>
      <c r="C97" s="104"/>
      <c r="D97" s="105"/>
      <c r="E97" s="105"/>
      <c r="F97" s="105"/>
      <c r="G97" s="105"/>
      <c r="H97" s="105"/>
      <c r="I97" s="105"/>
      <c r="J97" s="105"/>
      <c r="K97" s="105"/>
      <c r="L97" s="105"/>
      <c r="M97" s="105"/>
    </row>
    <row r="98" spans="1:13" s="100" customFormat="1">
      <c r="A98" s="103"/>
      <c r="B98" s="103"/>
      <c r="C98" s="104"/>
      <c r="D98" s="105"/>
      <c r="E98" s="105"/>
      <c r="F98" s="105"/>
      <c r="G98" s="105"/>
      <c r="H98" s="105"/>
      <c r="I98" s="105"/>
      <c r="J98" s="105"/>
      <c r="K98" s="105"/>
      <c r="L98" s="105"/>
      <c r="M98" s="105"/>
    </row>
    <row r="99" spans="1:13" s="100" customFormat="1">
      <c r="A99" s="103"/>
      <c r="B99" s="103"/>
      <c r="C99" s="104"/>
      <c r="D99" s="105"/>
      <c r="E99" s="105"/>
      <c r="F99" s="105"/>
      <c r="G99" s="105"/>
      <c r="H99" s="105"/>
      <c r="I99" s="105"/>
      <c r="J99" s="105"/>
      <c r="K99" s="105"/>
      <c r="L99" s="105"/>
      <c r="M99" s="105"/>
    </row>
    <row r="100" spans="1:13" s="100" customFormat="1">
      <c r="A100" s="103"/>
      <c r="B100" s="103"/>
      <c r="C100" s="104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</row>
    <row r="101" spans="1:13" s="100" customFormat="1">
      <c r="A101" s="103"/>
      <c r="B101" s="103"/>
      <c r="C101" s="104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</row>
    <row r="102" spans="1:13" s="100" customFormat="1">
      <c r="A102" s="103"/>
      <c r="B102" s="103"/>
      <c r="C102" s="104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</row>
    <row r="103" spans="1:13" s="100" customFormat="1">
      <c r="A103" s="103"/>
      <c r="B103" s="103"/>
      <c r="C103" s="104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</row>
    <row r="104" spans="1:13" s="100" customFormat="1">
      <c r="A104" s="103"/>
      <c r="B104" s="103"/>
      <c r="C104" s="104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</row>
    <row r="105" spans="1:13" s="100" customFormat="1">
      <c r="A105" s="103"/>
      <c r="B105" s="103"/>
      <c r="C105" s="104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</row>
    <row r="106" spans="1:13" s="100" customFormat="1">
      <c r="A106" s="103"/>
      <c r="B106" s="103"/>
      <c r="C106" s="104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</row>
    <row r="107" spans="1:13" s="100" customFormat="1">
      <c r="A107" s="103"/>
      <c r="B107" s="103"/>
      <c r="C107" s="104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</row>
    <row r="108" spans="1:13" s="100" customFormat="1">
      <c r="A108" s="103"/>
      <c r="B108" s="103"/>
      <c r="C108" s="104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</row>
    <row r="109" spans="1:13" s="100" customFormat="1">
      <c r="A109" s="103"/>
      <c r="B109" s="103"/>
      <c r="C109" s="104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</row>
    <row r="110" spans="1:13" s="100" customFormat="1">
      <c r="A110" s="103"/>
      <c r="B110" s="103"/>
      <c r="C110" s="104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</row>
    <row r="111" spans="1:13" s="100" customFormat="1">
      <c r="A111" s="103"/>
      <c r="B111" s="103"/>
      <c r="C111" s="104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</row>
    <row r="112" spans="1:13" s="100" customFormat="1">
      <c r="A112" s="103"/>
      <c r="B112" s="103"/>
      <c r="C112" s="104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</row>
    <row r="113" spans="1:13" s="100" customFormat="1">
      <c r="A113" s="103"/>
      <c r="B113" s="103"/>
      <c r="C113" s="104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</row>
    <row r="114" spans="1:13" s="100" customFormat="1">
      <c r="A114" s="103"/>
      <c r="B114" s="103"/>
      <c r="C114" s="104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</row>
    <row r="115" spans="1:13" s="100" customFormat="1">
      <c r="A115" s="103"/>
      <c r="B115" s="103"/>
      <c r="C115" s="104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</row>
    <row r="116" spans="1:13" s="100" customFormat="1">
      <c r="A116" s="103"/>
      <c r="B116" s="103"/>
      <c r="C116" s="104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</row>
    <row r="117" spans="1:13" s="100" customFormat="1">
      <c r="A117" s="103"/>
      <c r="B117" s="103"/>
      <c r="C117" s="104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</row>
    <row r="118" spans="1:13" s="100" customFormat="1">
      <c r="A118" s="103"/>
      <c r="B118" s="103"/>
      <c r="C118" s="104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</row>
    <row r="119" spans="1:13" s="100" customFormat="1">
      <c r="A119" s="103"/>
      <c r="B119" s="103"/>
      <c r="C119" s="104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</row>
    <row r="120" spans="1:13" s="100" customFormat="1">
      <c r="A120" s="103"/>
      <c r="B120" s="103"/>
      <c r="C120" s="104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</row>
    <row r="121" spans="1:13" s="100" customFormat="1">
      <c r="A121" s="103"/>
      <c r="B121" s="103"/>
      <c r="C121" s="104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</row>
    <row r="122" spans="1:13" s="100" customFormat="1">
      <c r="A122" s="103"/>
      <c r="B122" s="103"/>
      <c r="C122" s="104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</row>
    <row r="123" spans="1:13" s="100" customFormat="1">
      <c r="A123" s="103"/>
      <c r="B123" s="103"/>
      <c r="C123" s="104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</row>
    <row r="124" spans="1:13" s="100" customFormat="1">
      <c r="A124" s="103"/>
      <c r="B124" s="103"/>
      <c r="C124" s="104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</row>
    <row r="125" spans="1:13" s="100" customFormat="1">
      <c r="A125" s="103"/>
      <c r="B125" s="103"/>
      <c r="C125" s="104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</row>
    <row r="126" spans="1:13" s="100" customFormat="1">
      <c r="A126" s="103"/>
      <c r="B126" s="103"/>
      <c r="C126" s="104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</row>
    <row r="127" spans="1:13" s="100" customFormat="1">
      <c r="A127" s="103"/>
      <c r="B127" s="103"/>
      <c r="C127" s="104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</row>
    <row r="128" spans="1:13" s="100" customFormat="1">
      <c r="A128" s="103"/>
      <c r="B128" s="103"/>
      <c r="C128" s="104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</row>
    <row r="129" spans="1:13" s="100" customFormat="1">
      <c r="A129" s="103"/>
      <c r="B129" s="103"/>
      <c r="C129" s="104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</row>
    <row r="130" spans="1:13" s="100" customFormat="1">
      <c r="A130" s="103"/>
      <c r="B130" s="103"/>
      <c r="C130" s="104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</row>
    <row r="131" spans="1:13" s="100" customFormat="1">
      <c r="A131" s="103"/>
      <c r="B131" s="103"/>
      <c r="C131" s="104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</row>
    <row r="132" spans="1:13" s="100" customFormat="1">
      <c r="A132" s="103"/>
      <c r="B132" s="103"/>
      <c r="C132" s="104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</row>
    <row r="133" spans="1:13" s="100" customFormat="1">
      <c r="A133" s="103"/>
      <c r="B133" s="103"/>
      <c r="C133" s="104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</row>
    <row r="134" spans="1:13" s="100" customFormat="1">
      <c r="A134" s="103"/>
      <c r="B134" s="103"/>
      <c r="C134" s="104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</row>
    <row r="135" spans="1:13" s="100" customFormat="1">
      <c r="A135" s="103"/>
      <c r="B135" s="103"/>
      <c r="C135" s="104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</row>
    <row r="136" spans="1:13" s="100" customFormat="1">
      <c r="A136" s="103"/>
      <c r="B136" s="103"/>
      <c r="C136" s="104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</row>
    <row r="137" spans="1:13" s="100" customFormat="1">
      <c r="A137" s="103"/>
      <c r="B137" s="103"/>
      <c r="C137" s="104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</row>
    <row r="138" spans="1:13" s="100" customFormat="1">
      <c r="A138" s="103"/>
      <c r="B138" s="103"/>
      <c r="C138" s="104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</row>
    <row r="139" spans="1:13" s="100" customFormat="1">
      <c r="A139" s="103"/>
      <c r="B139" s="103"/>
      <c r="C139" s="104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</row>
    <row r="140" spans="1:13" s="100" customFormat="1">
      <c r="A140" s="103"/>
      <c r="B140" s="103"/>
      <c r="C140" s="104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</row>
    <row r="141" spans="1:13" s="100" customFormat="1">
      <c r="A141" s="103"/>
      <c r="B141" s="103"/>
      <c r="C141" s="104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</row>
    <row r="142" spans="1:13" s="100" customFormat="1">
      <c r="A142" s="103"/>
      <c r="B142" s="103"/>
      <c r="C142" s="104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</row>
    <row r="143" spans="1:13" s="100" customFormat="1">
      <c r="A143" s="103"/>
      <c r="B143" s="103"/>
      <c r="C143" s="104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</row>
    <row r="144" spans="1:13" s="100" customFormat="1">
      <c r="A144" s="103"/>
      <c r="B144" s="103"/>
      <c r="C144" s="104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</row>
    <row r="145" spans="1:13" s="100" customFormat="1">
      <c r="A145" s="103"/>
      <c r="B145" s="103"/>
      <c r="C145" s="104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</row>
    <row r="146" spans="1:13" s="100" customFormat="1">
      <c r="A146" s="103"/>
      <c r="B146" s="103"/>
      <c r="C146" s="104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</row>
    <row r="147" spans="1:13" s="100" customFormat="1">
      <c r="A147" s="103"/>
      <c r="B147" s="103"/>
      <c r="C147" s="104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</row>
    <row r="148" spans="1:13" s="100" customFormat="1">
      <c r="A148" s="103"/>
      <c r="B148" s="103"/>
      <c r="C148" s="104"/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</row>
    <row r="149" spans="1:13" s="100" customFormat="1">
      <c r="A149" s="103"/>
      <c r="B149" s="103"/>
      <c r="C149" s="104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</row>
    <row r="150" spans="1:13" s="100" customFormat="1">
      <c r="A150" s="103"/>
      <c r="B150" s="103"/>
      <c r="C150" s="104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</row>
    <row r="151" spans="1:13" s="100" customFormat="1">
      <c r="A151" s="103"/>
      <c r="B151" s="103"/>
      <c r="C151" s="104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</row>
    <row r="152" spans="1:13" s="100" customFormat="1">
      <c r="A152" s="103"/>
      <c r="B152" s="103"/>
      <c r="C152" s="104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</row>
    <row r="153" spans="1:13" s="100" customFormat="1">
      <c r="A153" s="103"/>
      <c r="B153" s="103"/>
      <c r="C153" s="104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</row>
    <row r="154" spans="1:13" s="100" customFormat="1">
      <c r="A154" s="103"/>
      <c r="B154" s="103"/>
      <c r="C154" s="104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</row>
    <row r="155" spans="1:13" s="100" customFormat="1">
      <c r="A155" s="103"/>
      <c r="B155" s="103"/>
      <c r="C155" s="104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</row>
    <row r="156" spans="1:13" s="100" customFormat="1">
      <c r="A156" s="103"/>
      <c r="B156" s="103"/>
      <c r="C156" s="104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</row>
    <row r="157" spans="1:13" s="100" customFormat="1">
      <c r="A157" s="103"/>
      <c r="B157" s="103"/>
      <c r="C157" s="104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</row>
    <row r="158" spans="1:13" s="100" customFormat="1">
      <c r="A158" s="103"/>
      <c r="B158" s="103"/>
      <c r="C158" s="104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</row>
    <row r="159" spans="1:13" s="100" customFormat="1">
      <c r="A159" s="103"/>
      <c r="B159" s="103"/>
      <c r="C159" s="104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</row>
    <row r="160" spans="1:13" s="100" customFormat="1">
      <c r="A160" s="103"/>
      <c r="B160" s="103"/>
      <c r="C160" s="104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</row>
    <row r="161" spans="1:13" s="100" customFormat="1">
      <c r="A161" s="103"/>
      <c r="B161" s="103"/>
      <c r="C161" s="104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</row>
    <row r="162" spans="1:13" s="100" customFormat="1">
      <c r="A162" s="103"/>
      <c r="B162" s="103"/>
      <c r="C162" s="104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</row>
    <row r="163" spans="1:13" s="100" customFormat="1">
      <c r="A163" s="103"/>
      <c r="B163" s="103"/>
      <c r="C163" s="104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</row>
    <row r="164" spans="1:13" s="100" customFormat="1">
      <c r="A164" s="103"/>
      <c r="B164" s="103"/>
      <c r="C164" s="104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</row>
    <row r="165" spans="1:13" s="100" customFormat="1">
      <c r="A165" s="103"/>
      <c r="B165" s="103"/>
      <c r="C165" s="104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</row>
    <row r="166" spans="1:13" s="100" customFormat="1">
      <c r="A166" s="103"/>
      <c r="B166" s="103"/>
      <c r="C166" s="104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</row>
    <row r="167" spans="1:13" s="100" customFormat="1">
      <c r="A167" s="103"/>
      <c r="B167" s="103"/>
      <c r="C167" s="104"/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</row>
    <row r="168" spans="1:13" s="100" customFormat="1">
      <c r="A168" s="103"/>
      <c r="B168" s="103"/>
      <c r="C168" s="104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</row>
    <row r="169" spans="1:13" s="100" customFormat="1">
      <c r="A169" s="103"/>
      <c r="B169" s="103"/>
      <c r="C169" s="104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</row>
    <row r="170" spans="1:13" s="100" customFormat="1">
      <c r="A170" s="103"/>
      <c r="B170" s="103"/>
      <c r="C170" s="104"/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</row>
    <row r="171" spans="1:13" s="100" customFormat="1">
      <c r="A171" s="103"/>
      <c r="B171" s="103"/>
      <c r="C171" s="104"/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</row>
    <row r="172" spans="1:13" s="100" customFormat="1">
      <c r="A172" s="103"/>
      <c r="B172" s="103"/>
      <c r="C172" s="104"/>
      <c r="D172" s="105"/>
      <c r="E172" s="105"/>
      <c r="F172" s="105"/>
      <c r="G172" s="105"/>
      <c r="H172" s="105"/>
      <c r="I172" s="105"/>
      <c r="J172" s="105"/>
      <c r="K172" s="105"/>
      <c r="L172" s="105"/>
      <c r="M172" s="105"/>
    </row>
    <row r="173" spans="1:13" s="100" customFormat="1">
      <c r="A173" s="103"/>
      <c r="B173" s="103"/>
      <c r="C173" s="104"/>
      <c r="D173" s="105"/>
      <c r="E173" s="105"/>
      <c r="F173" s="105"/>
      <c r="G173" s="105"/>
      <c r="H173" s="105"/>
      <c r="I173" s="105"/>
      <c r="J173" s="105"/>
      <c r="K173" s="105"/>
      <c r="L173" s="105"/>
      <c r="M173" s="105"/>
    </row>
    <row r="174" spans="1:13" s="100" customFormat="1">
      <c r="A174" s="103"/>
      <c r="B174" s="103"/>
      <c r="C174" s="104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</row>
    <row r="175" spans="1:13" s="100" customFormat="1">
      <c r="A175" s="103"/>
      <c r="B175" s="103"/>
      <c r="C175" s="104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</row>
    <row r="176" spans="1:13" s="100" customFormat="1">
      <c r="A176" s="103"/>
      <c r="B176" s="103"/>
      <c r="C176" s="104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</row>
    <row r="177" spans="1:13" s="100" customFormat="1">
      <c r="A177" s="103"/>
      <c r="B177" s="103"/>
      <c r="C177" s="104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</row>
    <row r="178" spans="1:13" s="100" customFormat="1">
      <c r="A178" s="103"/>
      <c r="B178" s="103"/>
      <c r="C178" s="104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</row>
    <row r="179" spans="1:13" s="100" customFormat="1">
      <c r="A179" s="103"/>
      <c r="B179" s="103"/>
      <c r="C179" s="104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</row>
    <row r="180" spans="1:13" s="100" customFormat="1">
      <c r="A180" s="103"/>
      <c r="B180" s="103"/>
      <c r="C180" s="104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</row>
    <row r="181" spans="1:13" s="100" customFormat="1">
      <c r="A181" s="103"/>
      <c r="B181" s="103"/>
      <c r="C181" s="104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</row>
    <row r="182" spans="1:13" s="100" customFormat="1">
      <c r="A182" s="103"/>
      <c r="B182" s="103"/>
      <c r="C182" s="104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</row>
    <row r="183" spans="1:13" s="100" customFormat="1">
      <c r="A183" s="103"/>
      <c r="B183" s="103"/>
      <c r="C183" s="104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</row>
    <row r="184" spans="1:13" s="100" customFormat="1">
      <c r="A184" s="103"/>
      <c r="B184" s="103"/>
      <c r="C184" s="104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</row>
    <row r="185" spans="1:13" s="100" customFormat="1">
      <c r="A185" s="103"/>
      <c r="B185" s="103"/>
      <c r="C185" s="104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</row>
    <row r="186" spans="1:13" s="100" customFormat="1">
      <c r="A186" s="103"/>
      <c r="B186" s="103"/>
      <c r="C186" s="104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</row>
    <row r="187" spans="1:13" s="100" customFormat="1">
      <c r="A187" s="103"/>
      <c r="B187" s="103"/>
      <c r="C187" s="104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</row>
    <row r="188" spans="1:13" s="100" customFormat="1">
      <c r="A188" s="103"/>
      <c r="B188" s="103"/>
      <c r="C188" s="104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</row>
    <row r="189" spans="1:13" s="100" customFormat="1">
      <c r="A189" s="103"/>
      <c r="B189" s="103"/>
      <c r="C189" s="104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</row>
    <row r="190" spans="1:13" s="100" customFormat="1">
      <c r="A190" s="103"/>
      <c r="B190" s="103"/>
      <c r="C190" s="104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</row>
    <row r="191" spans="1:13" s="100" customFormat="1">
      <c r="A191" s="103"/>
      <c r="B191" s="103"/>
      <c r="C191" s="104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</row>
    <row r="192" spans="1:13" s="100" customFormat="1">
      <c r="A192" s="103"/>
      <c r="B192" s="103"/>
      <c r="C192" s="104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</row>
    <row r="193" spans="1:13" s="100" customFormat="1">
      <c r="A193" s="103"/>
      <c r="B193" s="103"/>
      <c r="C193" s="104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</row>
  </sheetData>
  <mergeCells count="13">
    <mergeCell ref="K3:L3"/>
    <mergeCell ref="A5:M5"/>
    <mergeCell ref="A29:M29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2" type="noConversion"/>
  <conditionalFormatting sqref="A5">
    <cfRule type="containsText" dxfId="3" priority="5" stopIfTrue="1" operator="containsText" text=".">
      <formula>NOT(ISERROR(SEARCH(".",A5)))</formula>
    </cfRule>
    <cfRule type="notContainsText" dxfId="2" priority="6" stopIfTrue="1" operator="notContains" text=".">
      <formula>ISERROR(SEARCH(".",A5))</formula>
    </cfRule>
  </conditionalFormatting>
  <conditionalFormatting sqref="A6:M52">
    <cfRule type="containsText" dxfId="1" priority="1" stopIfTrue="1" operator="containsText" text=".">
      <formula>NOT(ISERROR(SEARCH(".",A6)))</formula>
    </cfRule>
    <cfRule type="notContainsText" dxfId="0" priority="2" stopIfTrue="1" operator="notContains" text=".">
      <formula>ISERROR(SEARCH(".",A6))</formula>
    </cfRule>
  </conditionalFormatting>
  <printOptions horizontalCentered="1" verticalCentered="1"/>
  <pageMargins left="0.78740157480314965" right="0.39370078740157483" top="0.39370078740157483" bottom="0.39370078740157483" header="0" footer="0"/>
  <pageSetup paperSize="9" scale="54" fitToHeight="0" orientation="landscape" verticalDpi="0" r:id="rId1"/>
  <rowBreaks count="2" manualBreakCount="2">
    <brk id="28" max="16383" man="1"/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갑지</vt:lpstr>
      <vt:lpstr>원가계산</vt:lpstr>
      <vt:lpstr>집계표</vt:lpstr>
      <vt:lpstr>내역서</vt:lpstr>
      <vt:lpstr>갑지!Print_Area</vt:lpstr>
      <vt:lpstr>내역서!Print_Area</vt:lpstr>
      <vt:lpstr>원가계산!Print_Area</vt:lpstr>
      <vt:lpstr>집계표!Print_Area</vt:lpstr>
      <vt:lpstr>내역서!Print_Titles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테크노파크 포항</cp:lastModifiedBy>
  <cp:lastPrinted>2026-05-07T02:36:28Z</cp:lastPrinted>
  <dcterms:created xsi:type="dcterms:W3CDTF">2000-08-08T02:16:44Z</dcterms:created>
  <dcterms:modified xsi:type="dcterms:W3CDTF">2026-05-28T02:41:30Z</dcterms:modified>
</cp:coreProperties>
</file>